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4295" windowHeight="9765" tabRatio="842" firstSheet="8" activeTab="15"/>
  </bookViews>
  <sheets>
    <sheet name="สรุป" sheetId="17" r:id="rId1"/>
    <sheet name="45.พัฒนาบุคลากร" sheetId="1" r:id="rId2"/>
    <sheet name="45.จัดการเรียนการสอน" sheetId="14" r:id="rId3"/>
    <sheet name="45.sound of music " sheetId="2" r:id="rId4"/>
    <sheet name="45.sport" sheetId="3" r:id="rId5"/>
    <sheet name="45.ทัศนศึกษา" sheetId="5" r:id="rId6"/>
    <sheet name="45.วัฒนธรรมสากล ICF" sheetId="6" r:id="rId7"/>
    <sheet name="45.รักษ์ไทย" sheetId="7" r:id="rId8"/>
    <sheet name="45.SDG" sheetId="9" r:id="rId9"/>
    <sheet name="45.Empowering" sheetId="10" r:id="rId10"/>
    <sheet name="45.Keeping up" sheetId="11" r:id="rId11"/>
    <sheet name="45.Admissions" sheetId="13" r:id="rId12"/>
    <sheet name="45.mind maters" sheetId="18" r:id="rId13"/>
    <sheet name="45.จ้างทำความสะอาด" sheetId="15" r:id="rId14"/>
    <sheet name="46.แลกเปลี่ยน" sheetId="19" r:id="rId15"/>
    <sheet name="47.พัฒนาบุคลากรต่างชาติ " sheetId="20" r:id="rId16"/>
  </sheets>
  <definedNames>
    <definedName name="_xlnm.Print_Titles" localSheetId="5">'45.ทัศนศึกษา'!$1:$5</definedName>
    <definedName name="_xlnm.Print_Titles" localSheetId="6">'45.วัฒนธรรมสากล ICF'!$1:$5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7" l="1"/>
  <c r="B22" i="17"/>
  <c r="B21" i="17"/>
  <c r="B20" i="17"/>
  <c r="B19" i="17"/>
  <c r="B17" i="17"/>
  <c r="B16" i="17"/>
  <c r="B15" i="17"/>
  <c r="B14" i="17"/>
  <c r="B13" i="17"/>
  <c r="B12" i="17"/>
  <c r="B10" i="17"/>
  <c r="I7" i="15"/>
  <c r="I24" i="13"/>
  <c r="I14" i="11"/>
  <c r="I18" i="10"/>
  <c r="I21" i="9"/>
  <c r="I22" i="7"/>
  <c r="I87" i="6"/>
  <c r="I66" i="5"/>
  <c r="I33" i="3"/>
  <c r="I18" i="2"/>
  <c r="I26" i="1"/>
  <c r="C18" i="14" l="1"/>
  <c r="C14" i="14" l="1"/>
  <c r="C19" i="14" s="1"/>
  <c r="I19" i="14" s="1"/>
  <c r="B11" i="17" s="1"/>
  <c r="C7" i="20" l="1"/>
  <c r="I7" i="20" s="1"/>
  <c r="B27" i="17" s="1"/>
  <c r="C14" i="19"/>
  <c r="I14" i="19" s="1"/>
  <c r="B26" i="17" s="1"/>
  <c r="C13" i="18" l="1"/>
  <c r="C9" i="18"/>
  <c r="C14" i="18" s="1"/>
  <c r="I14" i="18" s="1"/>
  <c r="B24" i="17" s="1"/>
  <c r="C21" i="9" l="1"/>
  <c r="C14" i="13" l="1"/>
  <c r="C20" i="9"/>
  <c r="C16" i="9"/>
  <c r="C12" i="9"/>
  <c r="C9" i="9"/>
  <c r="C15" i="5" l="1"/>
  <c r="C11" i="2" l="1"/>
  <c r="C18" i="13" l="1"/>
  <c r="C7" i="15" l="1"/>
  <c r="C23" i="13"/>
  <c r="C10" i="13"/>
  <c r="C24" i="13" s="1"/>
  <c r="C13" i="11"/>
  <c r="C9" i="11"/>
  <c r="C17" i="10"/>
  <c r="C13" i="10"/>
  <c r="C9" i="10"/>
  <c r="C21" i="7"/>
  <c r="C15" i="7"/>
  <c r="C10" i="7"/>
  <c r="C86" i="6"/>
  <c r="C80" i="6"/>
  <c r="C74" i="6"/>
  <c r="C70" i="6"/>
  <c r="C63" i="6"/>
  <c r="C58" i="6"/>
  <c r="C50" i="6"/>
  <c r="C44" i="6"/>
  <c r="C40" i="6"/>
  <c r="C16" i="6"/>
  <c r="C9" i="6"/>
  <c r="C34" i="6"/>
  <c r="C27" i="6"/>
  <c r="C21" i="6"/>
  <c r="C65" i="5"/>
  <c r="C59" i="5"/>
  <c r="C52" i="5"/>
  <c r="C46" i="5"/>
  <c r="C40" i="5"/>
  <c r="C34" i="5"/>
  <c r="C27" i="5"/>
  <c r="C21" i="5"/>
  <c r="C10" i="5"/>
  <c r="C87" i="6" l="1"/>
  <c r="C66" i="5"/>
  <c r="C18" i="10"/>
  <c r="C22" i="7"/>
  <c r="C21" i="1"/>
  <c r="C10" i="1"/>
  <c r="C22" i="1" l="1"/>
  <c r="C14" i="11"/>
  <c r="C32" i="3"/>
  <c r="C27" i="3"/>
  <c r="C21" i="3"/>
  <c r="C14" i="3"/>
  <c r="C17" i="2"/>
  <c r="C14" i="2"/>
  <c r="C25" i="1"/>
  <c r="B29" i="17"/>
  <c r="C18" i="2" l="1"/>
  <c r="C33" i="3"/>
  <c r="C26" i="1"/>
</calcChain>
</file>

<file path=xl/sharedStrings.xml><?xml version="1.0" encoding="utf-8"?>
<sst xmlns="http://schemas.openxmlformats.org/spreadsheetml/2006/main" count="508" uniqueCount="206">
  <si>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</si>
  <si>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</si>
  <si>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</si>
  <si>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</si>
  <si>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</si>
  <si>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</si>
  <si>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</si>
  <si>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</si>
  <si>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ค่าวัสดุในการจัดกิจกรรม</t>
  </si>
  <si>
    <t>รวมเป็นเงินทั้งสิ้น</t>
  </si>
  <si>
    <t>งานพัฒนาบุคลากร</t>
  </si>
  <si>
    <t>ค่าตอบแทนนิสิตช่วยงาน</t>
  </si>
  <si>
    <t>ค่าตอบแทนวิทยากรภายนอก</t>
  </si>
  <si>
    <t>รวม</t>
  </si>
  <si>
    <t>ค่าของรางวัล (สำหรับนักเรียน)</t>
  </si>
  <si>
    <t>ค่าอุปกรณ์กีฬา</t>
  </si>
  <si>
    <t>- ประตูฟุตบอลเคลื่อนที่ 2 คู่</t>
  </si>
  <si>
    <t>- ประตูฟุตบอลขนาดเล็ก 2 คู่</t>
  </si>
  <si>
    <t>- ตาข่ายฝึกความแม่นยำ 5 ชุด</t>
  </si>
  <si>
    <t>- เน็ตปิงปอง จำนวน 10 ชุด</t>
  </si>
  <si>
    <t>- Tag Rugby จำนวน 20 ชุด</t>
  </si>
  <si>
    <t xml:space="preserve">- เสื้อเอี้ยมคละสี จำนวน 40 ตัว </t>
  </si>
  <si>
    <t>- ริบบิ้นว่ายน้ำ</t>
  </si>
  <si>
    <t>ค่าตอบแทนกรรมการตัดสินกีฬา</t>
  </si>
  <si>
    <t>ค่าเข้าร่วมกิจกรรมการแข่งขัน</t>
  </si>
  <si>
    <t>ค่าเสื้อทีมสำหรับการแข่งขัน</t>
  </si>
  <si>
    <t>ค่าตอบแทนการปฏิบัติงานนอกเวลา</t>
  </si>
  <si>
    <t>ค่าของรางวัล (ถ้วยรางวัล)</t>
  </si>
  <si>
    <t>- ธงประจำสี/แตรลม</t>
  </si>
  <si>
    <t>ค่าตอบแทนพยาบาล (3 เทอม)</t>
  </si>
  <si>
    <t>ค่าตอบแทนตำรวจ+น้ำมัน (3เทอม)</t>
  </si>
  <si>
    <t>ค่าตอบแทนพยาบาล (3 วัน)</t>
  </si>
  <si>
    <t>ค่าตอบแทนตำรวจ+น้ำมัน (ไป-กลับ)</t>
  </si>
  <si>
    <t>ค่าตอบแทนพยาบาล (3วัน)</t>
  </si>
  <si>
    <t>ค่าวัสดุในการจัดกิจกรรมแต่ละฐาน</t>
  </si>
  <si>
    <t>ค่าวัสดุอุปกรณ์ตกแต่งสถานที่</t>
  </si>
  <si>
    <t>ค่าของรางวัลสำหรับนักเรียน</t>
  </si>
  <si>
    <t>ค่าวัสดุในการจัดกิจกรรมทางศาสนา</t>
  </si>
  <si>
    <t>ค่าของที่ระลึก (หนังสือรุ่น)</t>
  </si>
  <si>
    <t>ค่าตอบแทนพยาบาล+แม่บ้านนอกเวลา</t>
  </si>
  <si>
    <r>
      <t>ค่าของที่ระลึก</t>
    </r>
    <r>
      <rPr>
        <sz val="14"/>
        <color theme="1"/>
        <rFont val="TH SarabunPSK"/>
        <family val="2"/>
      </rPr>
      <t xml:space="preserve"> (สำหรับอำลาอาจารย์)</t>
    </r>
  </si>
  <si>
    <t>ค่าของรางวัล</t>
  </si>
  <si>
    <t>ค่าวัสดุอุปกรณ์ในการตกแต่งสถานที่</t>
  </si>
  <si>
    <t>งานเป้าหมายการพัฒนาที่ยั่งยืน (Sustainble Development Goals)</t>
  </si>
  <si>
    <t>ค่าวัสดุตกแต่งสถานที่</t>
  </si>
  <si>
    <t>งาน Empowering life skills for a brighter future (PSHE Subject)</t>
  </si>
  <si>
    <t>งาน สานสร้างความสัมพันธ์ระหว่างบ้านและโรงเรียน (Keeping Up with the kids)</t>
  </si>
  <si>
    <t xml:space="preserve"> </t>
  </si>
  <si>
    <t>งาน Mind Matters</t>
  </si>
  <si>
    <t xml:space="preserve">งานรับสมัครและจัดสอบสัมภาษณ์นักเรียนประจำปีการศึกษา (PPiP Admissions) </t>
  </si>
  <si>
    <t>ค่าอาหารและอาหารว่างในการจัดกิจกรรม (เบิกจากงานจัดเลี้ยง)</t>
  </si>
  <si>
    <t>ค่าตอบแทนอาจารย์และนักเรียน(ปฏิบัติราชการ,ไปแข่งขัน)</t>
  </si>
  <si>
    <t>ค่าตอบแทนอาจารย์และบุคลากร (สำรวจเส้นทาง) (3 เทอม)</t>
  </si>
  <si>
    <t>ค่าวัสดุการศึกษา</t>
  </si>
  <si>
    <t>ค่าหนังสือและสื่อการเรียนการสอน</t>
  </si>
  <si>
    <t>ค่าหนังสือและสื่อต่างประเทศ</t>
  </si>
  <si>
    <t>ค่าสมาชิกหลักสูตรและโปรแกรมต่างๆ</t>
  </si>
  <si>
    <t>- ค่าอาหารพิเศษในการจัดประชุม</t>
  </si>
  <si>
    <t>- ค่าวัสดุอุปกรณ์</t>
  </si>
  <si>
    <t>- ค่าตั๋วเครื่องบิน</t>
  </si>
  <si>
    <t>- ค่ารถตู้</t>
  </si>
  <si>
    <t>- ค่าที่พัก</t>
  </si>
  <si>
    <t>- ค่าอาหาร</t>
  </si>
  <si>
    <t>- ค่าเข้าร่วมกิจกรรมต่างๆ</t>
  </si>
  <si>
    <t>ค่าสมัครรายปี</t>
  </si>
  <si>
    <t>1. ค่าใช้จ่ายจัดกิจกรรม INSET DAYS</t>
  </si>
  <si>
    <t>2. ค่าสมัครสมาชิกเว็บไซต์รับสมัครอาจารย์</t>
  </si>
  <si>
    <t>งานแม่บ้านทำความสะอาด</t>
  </si>
  <si>
    <t>ค่าจ้างเหมาทำความสะอาด</t>
  </si>
  <si>
    <t>1. กิจกรรมพัฒนานักเรียนที่มีความสามารถ พิเศษด้านดนตรี</t>
  </si>
  <si>
    <t>2. กิจกรรม PPiP Talent Show</t>
  </si>
  <si>
    <t>3. กิจกรรม Karaoke for kids</t>
  </si>
  <si>
    <t>1. กิจกรรมการเรียนการสอนวิชาพลศึกษาและวิชาว่ายน้ำ</t>
  </si>
  <si>
    <t>2. กิจกรรม PPiP Sport's Day</t>
  </si>
  <si>
    <t>4. กิจกรรม PPiP Football Cup 2025</t>
  </si>
  <si>
    <t>1. กิจกรรม Health &amp; Well Being Week</t>
  </si>
  <si>
    <t>2. กิจกรรม Christmas Showcase</t>
  </si>
  <si>
    <t>3. กิจกรรม Halloween</t>
  </si>
  <si>
    <t>4. กิจกรรม Chinese New Year</t>
  </si>
  <si>
    <t>5. กิจกรรม International Day</t>
  </si>
  <si>
    <t>6. กิจกรรม Songkran Day</t>
  </si>
  <si>
    <t>7. กิจกรรม Mindfulness Teaching</t>
  </si>
  <si>
    <t>8. กิจกรรม Hispanic Day</t>
  </si>
  <si>
    <t>11. กิจกรรม End of Year Showcase</t>
  </si>
  <si>
    <t>12. กิจกรรม Maths Day</t>
  </si>
  <si>
    <t>13. กิจกรรม Science Day</t>
  </si>
  <si>
    <t>14. กิจกรรม World Book Day</t>
  </si>
  <si>
    <t>1. กิจกรรมเด็กดีมีมารยาท</t>
  </si>
  <si>
    <t>3. กิจกรรมประเพณีไทย</t>
  </si>
  <si>
    <t xml:space="preserve">1. กิจกรรม World Mental Health Day </t>
  </si>
  <si>
    <t xml:space="preserve">2. กิจกรรม  Kindness Week </t>
  </si>
  <si>
    <t xml:space="preserve">3. กิจกรรม  World Hygiene Day </t>
  </si>
  <si>
    <t>งานพัฒนาการจัดการเรียนการสอน</t>
  </si>
  <si>
    <t>งาน PPiP Christmas Talent Extravaganza</t>
  </si>
  <si>
    <r>
      <t>9. กิจกรรม Prom Night Year6</t>
    </r>
    <r>
      <rPr>
        <b/>
        <sz val="14"/>
        <color theme="1"/>
        <rFont val="TH SarabunPSK"/>
        <family val="2"/>
      </rPr>
      <t xml:space="preserve"> (Graduation)</t>
    </r>
  </si>
  <si>
    <t>10. กิจกรรม Year 4 Sleepover</t>
  </si>
  <si>
    <t>1. Keeping Up with the kids : Phonics</t>
  </si>
  <si>
    <t>2. Keeping Up with the kids : Reading</t>
  </si>
  <si>
    <t>งบประมาณ</t>
  </si>
  <si>
    <t>โครงหลักสูตรนานาชาติ (PPiP)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</si>
  <si>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</si>
  <si>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</si>
  <si>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</si>
  <si>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</si>
  <si>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ค่าตอบแทนวิทยากรภายนอก 
(ใช้ในการปรับดนตรีเฉพาะทาง)</t>
  </si>
  <si>
    <t>ค่าตอบแทนบุคลากร 
(ไปปฏิบัติราชการ,ไปแข่งขัน)</t>
  </si>
  <si>
    <t>ค่าเข้าร่วมกิจกรรมนักเรียน/ครู ค่าจ้างเหมารถ (3 เทอม)</t>
  </si>
  <si>
    <t>ค่าตอบแทนอาจารย์และบุคลากรสำรวจเส้นทาง</t>
  </si>
  <si>
    <t xml:space="preserve">ค่าเข้าร่วมกิจกรรมนักเรียน/ครู 
ณ ประเทศสิงคโปร์ 
(นร. 41 คน/บุคลากร 9 คน </t>
  </si>
  <si>
    <t>ค่าเข้าร่วมกิจกรรมนักเรียน/ครู (ค่าบัตรเข้าชมสถานที่ต่างๆ เช่น Graden by the bay หรือ S.E.A Aquariumและค่าประกันการเดินทาง</t>
  </si>
  <si>
    <t>ค่าอาหารในการจัดกิจกรรม (สำหรับผปค.ที่ลงทะเบียนเข้าร่วม)</t>
  </si>
  <si>
    <t>ค่าตอบแทนช่างแต่งหน้า/แต่งตัว นักแสดง นักเรียนที่ทำการแสดง</t>
  </si>
  <si>
    <t>ค่าตอบแทนช่างแต่งหน้า/แต่งตัวนักแสดง นักเรียนที่ทำการแสดง</t>
  </si>
  <si>
    <t>ค่าอาหารในการจัดกิจกรรม (สำหรับนักเรียน)</t>
  </si>
  <si>
    <t>ค่าตอบแทนวิทยากรภายนอก 
(นิมนต์พระสงฆ์เพื่อแสดงธรรมเทศนา)</t>
  </si>
  <si>
    <t>ค่าอาหารในการจัดกิจกรรม 
(สำหรับนักเรียน)</t>
  </si>
  <si>
    <t>ค่าอาหารในการจัดกิจกรรม 
(สำหรับนักเรียน 41คนx600บาท)</t>
  </si>
  <si>
    <t>ค่าตอบแทนวิทยากรภายนอก
(การแสดงพิเศษวันวิทยาศาสตร์)</t>
  </si>
  <si>
    <t>ค่าวัสดุในการจัดกิจกรรม โฆษณา เผยแพร่ (สำหรับจัดซื้อถังขยะ)</t>
  </si>
  <si>
    <t>ค่าอาหารในการจัดกิจกรรม 
(สำหรับอาหารว่างของผปค 160 บาท)</t>
  </si>
  <si>
    <t>ค่าตอบแทนการปฏิบัติงานนอกเวลา (บุคลากร จำนวน 70คน*500บาท)</t>
  </si>
  <si>
    <t>ค่าอาหารว่าง นร.และ ผปค. (จำนวน 360คน*70บาท)</t>
  </si>
  <si>
    <t>ค่าวัสดุในการจัดกิจกรรม 
(เช่น สายรัดข้อมือ)</t>
  </si>
  <si>
    <t>ค่าตอบแทนการปฏิบัติงานนอกเวลา (บุคลากร จำนวน 25คน*500บาท)</t>
  </si>
  <si>
    <t>ค่าวัสดุในการจัดกิจกรรม 
(บัตรประจำตัว นร. และ ผปค./
สายคล้องคอผปค.)</t>
  </si>
  <si>
    <t>กิจกรรม INSET DAYS (เดือน ม.ค. 70) บุคลากร 65 คน คนละ 153 บาท</t>
  </si>
  <si>
    <t>กิจกรรม INSET DAYS (เดือน ส.ค. 70) บุคลากร 65 คน คนละ 150 บาท</t>
  </si>
  <si>
    <t xml:space="preserve">3. กิจกรรมในกลุ่มโรงเรียนนานาชาติ GBAC และนานาชาติอื่นๆ    </t>
  </si>
  <si>
    <t>ค่าอาหารในการจัดกิจกรรม</t>
  </si>
  <si>
    <t>1. ทัศนศึกษา ระดับชั้น Nursery</t>
  </si>
  <si>
    <t>2. ทัศนศึกษา ระดับชั้น Reception</t>
  </si>
  <si>
    <t>3. ทัศนศึกษา ระดับชั้น Year 1</t>
  </si>
  <si>
    <t>4. ทัศนศึกษา ระดับชั้น Year 2</t>
  </si>
  <si>
    <t>5. ทัศนศึกษา ระดับชั้น Year 3</t>
  </si>
  <si>
    <t>6. ทัศนศึกษา ระดับชั้น Year 4</t>
  </si>
  <si>
    <t>7. ทัศนศึกษา ระดับชั้น Year 5</t>
  </si>
  <si>
    <t>8. ทัศนศึกษา ระดับชั้น Year 6</t>
  </si>
  <si>
    <t>9. ค้างแรมนอกสถานที่ ระดับชั้น Year 5</t>
  </si>
  <si>
    <t>10. ค้างแรมนอกสถานที่ ระดับชั้น Year 6 ณ ประเทศสิงคโปร์</t>
  </si>
  <si>
    <t>ค่าเข้าร่วมกิจกรรมนักเรียน/ครู 
(ค่ารถ/ค่าที่พัก/ค่าอาหาร)</t>
  </si>
  <si>
    <t>คาตอบแทน 3 วัน ผู้บริหารหัวหน้าโครงการ 2 คนๆละ 1,500 บาท อาจารย์และบุคลากร 7 คน 
คนละ 1,000 บาท</t>
  </si>
  <si>
    <t>โครงการ ทัศนศึกษา PPiP</t>
  </si>
  <si>
    <t>โครงการ PPiP Sports and Fitness Activities (SFA)</t>
  </si>
  <si>
    <t>โครงการ The Sound of Music</t>
  </si>
  <si>
    <t>โครงการ  ส่งเสริมการเรียนรู้วัฒนธรรมสากล (International Culture Festival)</t>
  </si>
  <si>
    <t>ค่านำเข้า Photobooth</t>
  </si>
  <si>
    <t>ค่าใช้จ่ายเบ็ดเตล็ด</t>
  </si>
  <si>
    <t>โครงการ สัปดาห์รักษ์ไทย</t>
  </si>
  <si>
    <t>2. กิจกรรมภูมิปัญญาไทย</t>
  </si>
  <si>
    <t>2. กิจกรรม World Water Day (กิจกรรมส่งเสริมวันน้ำโลก</t>
  </si>
  <si>
    <t>3. กิจกรรม Upcycling Plastic (กิจกรรมรณรงค์ลดปัญหาขยะพลาสติก)</t>
  </si>
  <si>
    <t>4. กิจกรรม “Rainbow Celebration: Embracing Diversity and Inclusion” (กิจกรรมส่งเสริมความหลากหลายและเคารพความแตกต่าง)</t>
  </si>
  <si>
    <t>ค่าวัสดุในการจัดกิจกรรม (สำหรับจัดทำอุปกรณ์จากพลาสติกรีไซเคิล)</t>
  </si>
  <si>
    <t>5. กิจกรรม Bin Better, Live Better (กิจกรรมส่งเสริมการแยกขยะ)</t>
  </si>
  <si>
    <t>1.เปิดบ้านวิชาการ (PPiP Open House 2026)</t>
  </si>
  <si>
    <t>2.ทดสอบวัดระดับความรู้ (PPiP Admissions 2027)</t>
  </si>
  <si>
    <t>ค่าวัสดุในการจัดกิจกรรม (แบบทดสอบ)</t>
  </si>
  <si>
    <t>3. รายงานตัวนักเรียนใหม่ (PPiP Enrolment 2027)</t>
  </si>
  <si>
    <t>ค่าอาหารว่าง นร.และ ผปค. (จำนวน 120 คน)</t>
  </si>
  <si>
    <t>4. ปฐมนิเทศนักเรียนและผู้ปกครอง (PPiP Induction 2027)</t>
  </si>
  <si>
    <t>ค่าอาหารว่าง นร.และ ผปค. 
(จำนวน 620 คน*70บาท)</t>
  </si>
  <si>
    <t>โครงการ Mind Matters</t>
  </si>
  <si>
    <t>1.“Happy Mind, Healthy Me” เวิร์กช็อปดูแลใจ</t>
  </si>
  <si>
    <t>ค่าวัสดุในการจัดกิจกรรม โฆษณา และเผยแพร่</t>
  </si>
  <si>
    <t xml:space="preserve">ค่าตอบแทนวิทยากร </t>
  </si>
  <si>
    <t>2.กิจกรรมเข้าใจลูก เข้าใจใจ</t>
  </si>
  <si>
    <t>ค่าสมาชิก International Association of Laboratory Schools (IALS)</t>
  </si>
  <si>
    <t>-Manchester Metropolitan University ประเทศสหราชอาณาจักร</t>
  </si>
  <si>
    <t>-Liverpool John Moore University ประเทศสหราชอาณาจักร</t>
  </si>
  <si>
    <t>-Wollongong University ประเทศออสเตรเลีย</t>
  </si>
  <si>
    <t>-Chongqing University of Education ประเทศจีน</t>
  </si>
  <si>
    <t>-VIA University College ประเทศเดนมาร์ก</t>
  </si>
  <si>
    <t>ค่าใช้จ่ายในการรับรองนิสิตฝึกสอนและผู้เยี่ยมชมจากต่างประเทศ</t>
  </si>
  <si>
    <r>
      <t>กิจกรรมรับรองนิสิตฝึกสอน</t>
    </r>
    <r>
      <rPr>
        <b/>
        <sz val="16"/>
        <color rgb="FF000000"/>
        <rFont val="TH SarabunPSK"/>
        <family val="2"/>
      </rPr>
      <t xml:space="preserve">และผู้เยี่ยมชมโรงเรียนจากต่างประเทศ </t>
    </r>
  </si>
  <si>
    <t>โครงการความร่วมมือแลกเปลี่ยนประสบการณ์ต่างประเทศ</t>
  </si>
  <si>
    <t>งานวิเทศสัมพันธ์</t>
  </si>
  <si>
    <t xml:space="preserve">ค่าใช้จ่ายในการเข้าอบรมของอาจารย์ชาวต่างชาติ      </t>
  </si>
  <si>
    <t>การพัฒนาความรู้ต่อเนื่องทางวิชาชีพ (CPD)</t>
  </si>
  <si>
    <t>งานพัฒนาบุคลากรต่างชาติ</t>
  </si>
  <si>
    <t>ฝ่ายหลักสูตรนานาชาติ และวิเทศสัมพันธ์</t>
  </si>
  <si>
    <t>โครงการหลักสูตรนานาชาติ (PPiP)</t>
  </si>
  <si>
    <t xml:space="preserve">  งานพัฒนาการจัดการเรียนการสอน</t>
  </si>
  <si>
    <t xml:space="preserve">  งาน The Sound of music</t>
  </si>
  <si>
    <t xml:space="preserve">  งาน PPiP Sports and Fitness Activities (SFA)</t>
  </si>
  <si>
    <t xml:space="preserve">  งานกิจกรรมทัศนศึกษา</t>
  </si>
  <si>
    <r>
      <t xml:space="preserve">  งานส่งเสริมการเรียนรู้วัฒนธรรมสากล </t>
    </r>
    <r>
      <rPr>
        <sz val="14.5"/>
        <rFont val="TH SarabunPSK"/>
        <family val="2"/>
      </rPr>
      <t>(Internation Culture Festivities)</t>
    </r>
  </si>
  <si>
    <t xml:space="preserve">  งานรักษ์ไทย</t>
  </si>
  <si>
    <t xml:space="preserve">  งานเป้าหมายการพัฒนาที่ยั่งยืน (Sustainable Development Goals)</t>
  </si>
  <si>
    <t xml:space="preserve">  งาน Empowering life skills for a brighter future (PSHE Subject)</t>
  </si>
  <si>
    <t xml:space="preserve">  งานสานสร้างความสัมพันธ์ระหว่างบ้านและโรงเรียน (Keeping Up with the kids)</t>
  </si>
  <si>
    <t xml:space="preserve">  งานรับสมัครและจัดสอบสัมภาษณ์นักเรียนประจำปีการศึกษา (PPiP Admissions) </t>
  </si>
  <si>
    <t xml:space="preserve">  โครงการ Mind Matters</t>
  </si>
  <si>
    <t xml:space="preserve">  งานแม่บ้านทำความสะอาด</t>
  </si>
  <si>
    <t>1. กิจกรรมการจัดการเรียนการสอน</t>
  </si>
  <si>
    <t>2. กิจกรรมบริหารหลักสูตร</t>
  </si>
  <si>
    <t>ค่าวัสดุสำนักงานและหมึกพิมพ์</t>
  </si>
  <si>
    <t>เงินประจำตำแหน่งอาจารย์ไทยและอาจารย์ชาวต่างชาติ (เดือนละ 153,000 * 12 เดือน)</t>
  </si>
  <si>
    <t xml:space="preserve">  ค่าตอบแทนหัวหน้างาน</t>
  </si>
  <si>
    <t>เครื่องถ่ายเอกสาร 1 เครื่อง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</si>
  <si>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เครื่อง Smart Board และ เครื่องถ่ายเอกสาร ใช้งบประมาณรายได้สะสม</t>
    </r>
  </si>
  <si>
    <t xml:space="preserve">กิจกรรม INSET DAYS (เดือน พ.ค. 70) บุคลากร 65 คน ๆ ละ 10,000 บาท </t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</si>
  <si>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INSEt DAYS เดือน พ.ค. 70 เบิกจ่ายงานพัฒนาบุคลากร</t>
    </r>
  </si>
  <si>
    <t xml:space="preserve">  งานพัฒนาบุคลากร (Inset day)</t>
  </si>
  <si>
    <t>เครื่อง Smart Board 6 เครื่องๆ ละ 176,600 บาท</t>
  </si>
  <si>
    <t>ตู้เก็บข้อสอบและประวัตินักเรียน 40000</t>
  </si>
  <si>
    <t>ศูนย์ภาษานานาชาติ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</si>
</sst>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4.5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6" fontId="2" fillId="0" borderId="2" xfId="1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166" fontId="2" fillId="0" borderId="11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166" fontId="2" fillId="0" borderId="8" xfId="1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left" vertical="center" indent="2"/>
    </xf>
    <xf numFmtId="166" fontId="2" fillId="0" borderId="2" xfId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166" fontId="2" fillId="0" borderId="9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66" fontId="12" fillId="0" borderId="8" xfId="1" applyNumberFormat="1" applyFont="1" applyBorder="1" applyAlignment="1">
      <alignment horizontal="left" vertical="center" indent="2"/>
    </xf>
    <xf numFmtId="166" fontId="12" fillId="0" borderId="8" xfId="1" applyNumberFormat="1" applyFont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66" fontId="12" fillId="0" borderId="8" xfId="1" applyNumberFormat="1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167" fontId="12" fillId="0" borderId="0" xfId="1" applyNumberFormat="1" applyFont="1" applyAlignment="1">
      <alignment horizontal="left" vertical="center" indent="2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0" xfId="0" applyFont="1" applyFill="1"/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/>
    <xf numFmtId="166" fontId="12" fillId="0" borderId="1" xfId="1" applyNumberFormat="1" applyFont="1" applyFill="1" applyBorder="1"/>
    <xf numFmtId="166" fontId="4" fillId="0" borderId="17" xfId="1" applyNumberFormat="1" applyFont="1" applyFill="1" applyBorder="1"/>
    <xf numFmtId="166" fontId="2" fillId="0" borderId="0" xfId="1" applyNumberFormat="1" applyFont="1" applyFill="1"/>
    <xf numFmtId="49" fontId="12" fillId="0" borderId="12" xfId="0" applyNumberFormat="1" applyFont="1" applyBorder="1" applyAlignment="1">
      <alignment horizontal="left" vertical="center"/>
    </xf>
    <xf numFmtId="166" fontId="2" fillId="0" borderId="2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vertical="center" wrapText="1"/>
    </xf>
    <xf numFmtId="166" fontId="2" fillId="0" borderId="9" xfId="1" applyNumberFormat="1" applyFont="1" applyBorder="1" applyAlignment="1">
      <alignment vertical="center" wrapText="1"/>
    </xf>
    <xf numFmtId="166" fontId="12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166" fontId="2" fillId="0" borderId="9" xfId="1" applyNumberFormat="1" applyFont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center"/>
    </xf>
    <xf numFmtId="166" fontId="4" fillId="4" borderId="8" xfId="1" applyNumberFormat="1" applyFont="1" applyFill="1" applyBorder="1" applyAlignment="1">
      <alignment horizontal="center"/>
    </xf>
    <xf numFmtId="166" fontId="11" fillId="4" borderId="2" xfId="1" applyNumberFormat="1" applyFont="1" applyFill="1" applyBorder="1" applyAlignment="1">
      <alignment horizontal="center" vertical="center"/>
    </xf>
    <xf numFmtId="167" fontId="11" fillId="4" borderId="2" xfId="1" applyNumberFormat="1" applyFont="1" applyFill="1" applyBorder="1" applyAlignment="1">
      <alignment horizontal="left" vertical="center" indent="2"/>
    </xf>
    <xf numFmtId="166" fontId="11" fillId="4" borderId="1" xfId="1" applyNumberFormat="1" applyFont="1" applyFill="1" applyBorder="1" applyAlignment="1">
      <alignment horizontal="center" vertical="center"/>
    </xf>
    <xf numFmtId="166" fontId="4" fillId="4" borderId="2" xfId="1" applyNumberFormat="1" applyFont="1" applyFill="1" applyBorder="1" applyAlignment="1">
      <alignment horizontal="center" vertical="center"/>
    </xf>
    <xf numFmtId="167" fontId="4" fillId="4" borderId="2" xfId="1" applyNumberFormat="1" applyFont="1" applyFill="1" applyBorder="1" applyAlignment="1">
      <alignment horizontal="left" vertical="center" indent="2"/>
    </xf>
    <xf numFmtId="166" fontId="4" fillId="4" borderId="1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166" fontId="4" fillId="0" borderId="16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/>
    </xf>
    <xf numFmtId="166" fontId="12" fillId="0" borderId="19" xfId="1" applyNumberFormat="1" applyFont="1" applyBorder="1" applyAlignment="1">
      <alignment vertical="center"/>
    </xf>
    <xf numFmtId="166" fontId="12" fillId="0" borderId="19" xfId="1" applyNumberFormat="1" applyFont="1" applyBorder="1" applyAlignment="1">
      <alignment horizontal="left" vertical="center" indent="2"/>
    </xf>
    <xf numFmtId="166" fontId="12" fillId="0" borderId="19" xfId="1" applyNumberFormat="1" applyFont="1" applyBorder="1" applyAlignment="1">
      <alignment horizontal="center" vertical="center"/>
    </xf>
    <xf numFmtId="166" fontId="12" fillId="0" borderId="20" xfId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left" vertical="center"/>
    </xf>
    <xf numFmtId="166" fontId="12" fillId="0" borderId="22" xfId="1" applyNumberFormat="1" applyFont="1" applyBorder="1" applyAlignment="1">
      <alignment vertical="center"/>
    </xf>
    <xf numFmtId="166" fontId="12" fillId="0" borderId="22" xfId="1" applyNumberFormat="1" applyFont="1" applyBorder="1" applyAlignment="1">
      <alignment horizontal="left" vertical="center" indent="2"/>
    </xf>
    <xf numFmtId="166" fontId="12" fillId="0" borderId="22" xfId="1" applyNumberFormat="1" applyFont="1" applyBorder="1" applyAlignment="1">
      <alignment horizontal="center" vertical="center"/>
    </xf>
    <xf numFmtId="166" fontId="12" fillId="0" borderId="23" xfId="1" applyNumberFormat="1" applyFont="1" applyBorder="1" applyAlignment="1">
      <alignment horizontal="center" vertical="center"/>
    </xf>
    <xf numFmtId="166" fontId="12" fillId="0" borderId="19" xfId="1" applyNumberFormat="1" applyFont="1" applyBorder="1" applyAlignment="1">
      <alignment horizontal="left" vertical="center" wrapText="1" indent="2"/>
    </xf>
    <xf numFmtId="166" fontId="12" fillId="0" borderId="19" xfId="1" applyNumberFormat="1" applyFont="1" applyBorder="1" applyAlignment="1">
      <alignment horizontal="center" vertical="center" wrapText="1"/>
    </xf>
    <xf numFmtId="166" fontId="12" fillId="0" borderId="22" xfId="1" applyNumberFormat="1" applyFont="1" applyBorder="1" applyAlignment="1">
      <alignment horizontal="left" vertical="center" wrapText="1" indent="2"/>
    </xf>
    <xf numFmtId="166" fontId="12" fillId="0" borderId="22" xfId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166" fontId="2" fillId="0" borderId="19" xfId="1" applyNumberFormat="1" applyFont="1" applyBorder="1" applyAlignment="1">
      <alignment horizontal="center" vertical="center" wrapText="1"/>
    </xf>
    <xf numFmtId="166" fontId="2" fillId="0" borderId="19" xfId="1" applyNumberFormat="1" applyFont="1" applyBorder="1" applyAlignment="1">
      <alignment vertical="center" wrapText="1"/>
    </xf>
    <xf numFmtId="166" fontId="2" fillId="0" borderId="20" xfId="1" applyNumberFormat="1" applyFont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 vertical="center" wrapText="1"/>
    </xf>
    <xf numFmtId="166" fontId="2" fillId="0" borderId="25" xfId="1" applyNumberFormat="1" applyFont="1" applyBorder="1" applyAlignment="1">
      <alignment horizontal="center" vertical="center" wrapText="1"/>
    </xf>
    <xf numFmtId="166" fontId="2" fillId="0" borderId="25" xfId="1" applyNumberFormat="1" applyFont="1" applyBorder="1" applyAlignment="1">
      <alignment vertical="center" wrapText="1"/>
    </xf>
    <xf numFmtId="166" fontId="2" fillId="0" borderId="26" xfId="1" applyNumberFormat="1" applyFont="1" applyBorder="1" applyAlignment="1">
      <alignment horizontal="center" vertical="center"/>
    </xf>
    <xf numFmtId="166" fontId="2" fillId="0" borderId="25" xfId="1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66" fontId="2" fillId="0" borderId="22" xfId="1" applyNumberFormat="1" applyFont="1" applyBorder="1" applyAlignment="1">
      <alignment horizontal="center" vertical="center" wrapText="1"/>
    </xf>
    <xf numFmtId="166" fontId="2" fillId="0" borderId="22" xfId="1" applyNumberFormat="1" applyFont="1" applyBorder="1" applyAlignment="1">
      <alignment vertical="center" wrapText="1"/>
    </xf>
    <xf numFmtId="166" fontId="2" fillId="0" borderId="23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 wrapText="1"/>
    </xf>
    <xf numFmtId="166" fontId="2" fillId="0" borderId="14" xfId="1" applyNumberFormat="1" applyFont="1" applyBorder="1" applyAlignment="1">
      <alignment horizontal="center" vertical="center"/>
    </xf>
    <xf numFmtId="166" fontId="4" fillId="0" borderId="14" xfId="1" applyNumberFormat="1" applyFont="1" applyBorder="1" applyAlignment="1">
      <alignment horizontal="center" vertical="center" wrapText="1"/>
    </xf>
    <xf numFmtId="166" fontId="4" fillId="0" borderId="14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66" fontId="4" fillId="0" borderId="4" xfId="1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left" vertical="center" indent="2"/>
    </xf>
    <xf numFmtId="0" fontId="2" fillId="3" borderId="3" xfId="0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22" xfId="1" applyNumberFormat="1" applyFont="1" applyBorder="1" applyAlignment="1">
      <alignment horizontal="left" vertical="center" indent="2"/>
    </xf>
    <xf numFmtId="0" fontId="2" fillId="0" borderId="25" xfId="1" applyNumberFormat="1" applyFont="1" applyBorder="1" applyAlignment="1">
      <alignment horizontal="left" vertical="center" indent="2"/>
    </xf>
    <xf numFmtId="166" fontId="2" fillId="0" borderId="25" xfId="1" applyNumberFormat="1" applyFont="1" applyBorder="1" applyAlignment="1">
      <alignment horizontal="left" vertical="center" indent="2"/>
    </xf>
    <xf numFmtId="0" fontId="2" fillId="0" borderId="19" xfId="1" applyNumberFormat="1" applyFont="1" applyBorder="1" applyAlignment="1">
      <alignment horizontal="left" vertical="center" indent="2"/>
    </xf>
    <xf numFmtId="166" fontId="2" fillId="0" borderId="19" xfId="1" applyNumberFormat="1" applyFont="1" applyBorder="1" applyAlignment="1">
      <alignment vertical="center"/>
    </xf>
    <xf numFmtId="0" fontId="4" fillId="4" borderId="2" xfId="1" applyNumberFormat="1" applyFont="1" applyFill="1" applyBorder="1" applyAlignment="1">
      <alignment horizontal="left" vertical="center" indent="2"/>
    </xf>
    <xf numFmtId="0" fontId="2" fillId="0" borderId="0" xfId="1" applyNumberFormat="1" applyFont="1" applyAlignment="1">
      <alignment horizontal="left" vertical="center"/>
    </xf>
    <xf numFmtId="166" fontId="2" fillId="0" borderId="2" xfId="1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5" borderId="18" xfId="0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left" vertical="center"/>
    </xf>
    <xf numFmtId="166" fontId="0" fillId="5" borderId="19" xfId="1" applyNumberFormat="1" applyFont="1" applyFill="1" applyBorder="1" applyAlignment="1">
      <alignment vertical="center"/>
    </xf>
    <xf numFmtId="166" fontId="12" fillId="5" borderId="19" xfId="1" applyNumberFormat="1" applyFont="1" applyFill="1" applyBorder="1" applyAlignment="1">
      <alignment horizontal="left" vertical="center" indent="2"/>
    </xf>
    <xf numFmtId="166" fontId="12" fillId="5" borderId="19" xfId="1" applyNumberFormat="1" applyFont="1" applyFill="1" applyBorder="1" applyAlignment="1">
      <alignment horizontal="center" vertical="center"/>
    </xf>
    <xf numFmtId="166" fontId="12" fillId="5" borderId="20" xfId="1" applyNumberFormat="1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49" fontId="12" fillId="5" borderId="25" xfId="0" applyNumberFormat="1" applyFont="1" applyFill="1" applyBorder="1" applyAlignment="1">
      <alignment horizontal="left" vertical="center"/>
    </xf>
    <xf numFmtId="166" fontId="12" fillId="5" borderId="25" xfId="1" applyNumberFormat="1" applyFont="1" applyFill="1" applyBorder="1" applyAlignment="1">
      <alignment vertical="center"/>
    </xf>
    <xf numFmtId="166" fontId="12" fillId="5" borderId="25" xfId="1" applyNumberFormat="1" applyFont="1" applyFill="1" applyBorder="1" applyAlignment="1">
      <alignment horizontal="left" vertical="center" indent="2"/>
    </xf>
    <xf numFmtId="166" fontId="12" fillId="5" borderId="25" xfId="1" applyNumberFormat="1" applyFont="1" applyFill="1" applyBorder="1" applyAlignment="1">
      <alignment horizontal="center" vertical="center"/>
    </xf>
    <xf numFmtId="166" fontId="12" fillId="5" borderId="26" xfId="1" applyNumberFormat="1" applyFont="1" applyFill="1" applyBorder="1" applyAlignment="1">
      <alignment horizontal="center" vertical="center"/>
    </xf>
    <xf numFmtId="167" fontId="12" fillId="5" borderId="0" xfId="1" applyNumberFormat="1" applyFont="1" applyFill="1" applyAlignment="1">
      <alignment horizontal="left" vertical="center" indent="2"/>
    </xf>
    <xf numFmtId="0" fontId="12" fillId="5" borderId="21" xfId="0" applyFont="1" applyFill="1" applyBorder="1" applyAlignment="1">
      <alignment horizontal="center" vertical="center"/>
    </xf>
    <xf numFmtId="49" fontId="12" fillId="5" borderId="22" xfId="0" applyNumberFormat="1" applyFont="1" applyFill="1" applyBorder="1" applyAlignment="1">
      <alignment horizontal="left" vertical="center"/>
    </xf>
    <xf numFmtId="166" fontId="12" fillId="5" borderId="22" xfId="1" applyNumberFormat="1" applyFont="1" applyFill="1" applyBorder="1" applyAlignment="1">
      <alignment vertical="center"/>
    </xf>
    <xf numFmtId="166" fontId="12" fillId="5" borderId="22" xfId="1" applyNumberFormat="1" applyFont="1" applyFill="1" applyBorder="1" applyAlignment="1">
      <alignment horizontal="left" vertical="center" indent="2"/>
    </xf>
    <xf numFmtId="166" fontId="12" fillId="5" borderId="22" xfId="1" applyNumberFormat="1" applyFont="1" applyFill="1" applyBorder="1" applyAlignment="1">
      <alignment horizontal="center" vertical="center"/>
    </xf>
    <xf numFmtId="166" fontId="12" fillId="5" borderId="23" xfId="1" applyNumberFormat="1" applyFont="1" applyFill="1" applyBorder="1" applyAlignment="1">
      <alignment horizontal="center" vertical="center"/>
    </xf>
    <xf numFmtId="166" fontId="12" fillId="0" borderId="3" xfId="1" applyNumberFormat="1" applyFont="1" applyBorder="1" applyAlignment="1">
      <alignment vertical="center"/>
    </xf>
    <xf numFmtId="166" fontId="12" fillId="0" borderId="14" xfId="1" applyNumberFormat="1" applyFont="1" applyBorder="1" applyAlignment="1">
      <alignment vertical="center"/>
    </xf>
    <xf numFmtId="166" fontId="12" fillId="0" borderId="4" xfId="1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6" fontId="11" fillId="3" borderId="5" xfId="1" applyNumberFormat="1" applyFont="1" applyFill="1" applyBorder="1" applyAlignment="1">
      <alignment horizontal="center" vertical="center"/>
    </xf>
    <xf numFmtId="166" fontId="11" fillId="3" borderId="6" xfId="1" applyNumberFormat="1" applyFont="1" applyFill="1" applyBorder="1" applyAlignment="1">
      <alignment horizontal="center" vertical="center"/>
    </xf>
    <xf numFmtId="166" fontId="11" fillId="3" borderId="7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6" fontId="11" fillId="2" borderId="3" xfId="1" applyNumberFormat="1" applyFont="1" applyFill="1" applyBorder="1" applyAlignment="1">
      <alignment horizontal="center" vertical="center"/>
    </xf>
    <xf numFmtId="166" fontId="11" fillId="2" borderId="14" xfId="1" applyNumberFormat="1" applyFont="1" applyFill="1" applyBorder="1" applyAlignment="1">
      <alignment horizontal="center" vertical="center"/>
    </xf>
    <xf numFmtId="166" fontId="11" fillId="2" borderId="4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6" fontId="11" fillId="4" borderId="1" xfId="1" applyNumberFormat="1" applyFont="1" applyFill="1" applyBorder="1" applyAlignment="1">
      <alignment horizontal="center" vertical="center"/>
    </xf>
    <xf numFmtId="166" fontId="12" fillId="0" borderId="3" xfId="1" applyNumberFormat="1" applyFont="1" applyBorder="1" applyAlignment="1">
      <alignment horizontal="center" vertical="center"/>
    </xf>
    <xf numFmtId="166" fontId="12" fillId="0" borderId="14" xfId="1" applyNumberFormat="1" applyFont="1" applyBorder="1" applyAlignment="1">
      <alignment horizontal="center" vertical="center"/>
    </xf>
    <xf numFmtId="166" fontId="12" fillId="0" borderId="4" xfId="1" applyNumberFormat="1" applyFont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14" xfId="1" applyNumberFormat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center" vertical="center" wrapText="1"/>
    </xf>
    <xf numFmtId="166" fontId="4" fillId="3" borderId="5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6" fontId="4" fillId="3" borderId="7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166" fontId="4" fillId="2" borderId="14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 wrapText="1"/>
    </xf>
    <xf numFmtId="166" fontId="6" fillId="2" borderId="14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center" vertical="center"/>
    </xf>
    <xf numFmtId="166" fontId="4" fillId="4" borderId="14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7</xdr:row>
      <xdr:rowOff>28575</xdr:rowOff>
    </xdr:from>
    <xdr:to>
      <xdr:col>1</xdr:col>
      <xdr:colOff>2095500</xdr:colOff>
      <xdr:row>8</xdr:row>
      <xdr:rowOff>295275</xdr:rowOff>
    </xdr:to>
    <xdr:sp macro="" textlink="">
      <xdr:nvSpPr>
        <xdr:cNvPr id="2" name="Right Brace 1"/>
        <xdr:cNvSpPr/>
      </xdr:nvSpPr>
      <xdr:spPr>
        <a:xfrm>
          <a:off x="2400300" y="2295525"/>
          <a:ext cx="85725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1973581</xdr:colOff>
      <xdr:row>11</xdr:row>
      <xdr:rowOff>85725</xdr:rowOff>
    </xdr:from>
    <xdr:to>
      <xdr:col>1</xdr:col>
      <xdr:colOff>2019300</xdr:colOff>
      <xdr:row>15</xdr:row>
      <xdr:rowOff>295275</xdr:rowOff>
    </xdr:to>
    <xdr:sp macro="" textlink="">
      <xdr:nvSpPr>
        <xdr:cNvPr id="3" name="Right Brace 2"/>
        <xdr:cNvSpPr/>
      </xdr:nvSpPr>
      <xdr:spPr>
        <a:xfrm>
          <a:off x="2364106" y="3648075"/>
          <a:ext cx="45719" cy="1504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2000250</xdr:colOff>
      <xdr:row>18</xdr:row>
      <xdr:rowOff>76200</xdr:rowOff>
    </xdr:from>
    <xdr:to>
      <xdr:col>1</xdr:col>
      <xdr:colOff>2045969</xdr:colOff>
      <xdr:row>19</xdr:row>
      <xdr:rowOff>295275</xdr:rowOff>
    </xdr:to>
    <xdr:sp macro="" textlink="">
      <xdr:nvSpPr>
        <xdr:cNvPr id="4" name="Right Brace 3"/>
        <xdr:cNvSpPr/>
      </xdr:nvSpPr>
      <xdr:spPr>
        <a:xfrm>
          <a:off x="2390775" y="5905500"/>
          <a:ext cx="45719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5</xdr:row>
      <xdr:rowOff>247650</xdr:rowOff>
    </xdr:from>
    <xdr:to>
      <xdr:col>2</xdr:col>
      <xdr:colOff>9525</xdr:colOff>
      <xdr:row>12</xdr:row>
      <xdr:rowOff>266700</xdr:rowOff>
    </xdr:to>
    <xdr:sp macro="" textlink="">
      <xdr:nvSpPr>
        <xdr:cNvPr id="3" name="Right Brace 2"/>
        <xdr:cNvSpPr/>
      </xdr:nvSpPr>
      <xdr:spPr>
        <a:xfrm>
          <a:off x="2181225" y="1866900"/>
          <a:ext cx="333375" cy="2228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1905000</xdr:colOff>
      <xdr:row>15</xdr:row>
      <xdr:rowOff>28575</xdr:rowOff>
    </xdr:from>
    <xdr:to>
      <xdr:col>1</xdr:col>
      <xdr:colOff>1981200</xdr:colOff>
      <xdr:row>17</xdr:row>
      <xdr:rowOff>209550</xdr:rowOff>
    </xdr:to>
    <xdr:sp macro="" textlink="">
      <xdr:nvSpPr>
        <xdr:cNvPr id="4" name="Right Brace 3"/>
        <xdr:cNvSpPr/>
      </xdr:nvSpPr>
      <xdr:spPr>
        <a:xfrm>
          <a:off x="2295525" y="4829175"/>
          <a:ext cx="76200" cy="828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7</xdr:row>
      <xdr:rowOff>28575</xdr:rowOff>
    </xdr:from>
    <xdr:to>
      <xdr:col>2</xdr:col>
      <xdr:colOff>133350</xdr:colOff>
      <xdr:row>11</xdr:row>
      <xdr:rowOff>514350</xdr:rowOff>
    </xdr:to>
    <xdr:sp macro="" textlink="">
      <xdr:nvSpPr>
        <xdr:cNvPr id="2" name="Right Brace 1"/>
        <xdr:cNvSpPr/>
      </xdr:nvSpPr>
      <xdr:spPr>
        <a:xfrm>
          <a:off x="1276350" y="1362075"/>
          <a:ext cx="76200" cy="923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30"/>
  <sheetViews>
    <sheetView workbookViewId="0">
      <selection activeCell="B12" sqref="B12"/>
    </sheetView>
  </sheetViews>
  <sheetFormatPr defaultRowHeight="25.5" customHeight="1" x14ac:dyDescent="0.35"/>
  <cols>
    <col min="1" max="1" width="69.42578125" style="66" bestFit="1" customWidth="1"/>
    <col min="2" max="2" width="17.42578125" style="72" customWidth="1"/>
    <col min="3" max="16384" width="9.140625" style="66"/>
  </cols>
  <sheetData>
    <row r="1" spans="1:2" ht="25.5" customHeight="1" x14ac:dyDescent="0.4">
      <c r="A1" s="197" t="s">
        <v>179</v>
      </c>
      <c r="B1" s="197"/>
    </row>
    <row r="2" spans="1:2" ht="25.5" customHeight="1" x14ac:dyDescent="0.4">
      <c r="A2" s="197" t="s">
        <v>101</v>
      </c>
      <c r="B2" s="197"/>
    </row>
    <row r="3" spans="1:2" ht="25.5" customHeight="1" x14ac:dyDescent="0.35">
      <c r="A3" s="198" t="s">
        <v>102</v>
      </c>
      <c r="B3" s="198"/>
    </row>
    <row r="4" spans="1:2" ht="25.5" customHeight="1" x14ac:dyDescent="0.35">
      <c r="A4" s="198" t="s">
        <v>103</v>
      </c>
      <c r="B4" s="198"/>
    </row>
    <row r="5" spans="1:2" ht="25.5" customHeight="1" x14ac:dyDescent="0.35">
      <c r="A5" s="81"/>
      <c r="B5" s="81"/>
    </row>
    <row r="6" spans="1:2" ht="25.5" customHeight="1" x14ac:dyDescent="0.35">
      <c r="A6" s="199" t="s">
        <v>1</v>
      </c>
      <c r="B6" s="86" t="s">
        <v>98</v>
      </c>
    </row>
    <row r="7" spans="1:2" ht="25.5" customHeight="1" x14ac:dyDescent="0.35">
      <c r="A7" s="200"/>
      <c r="B7" s="87" t="s">
        <v>100</v>
      </c>
    </row>
    <row r="8" spans="1:2" ht="25.5" customHeight="1" x14ac:dyDescent="0.35">
      <c r="A8" s="67" t="s">
        <v>179</v>
      </c>
      <c r="B8" s="69"/>
    </row>
    <row r="9" spans="1:2" ht="25.5" customHeight="1" x14ac:dyDescent="0.35">
      <c r="A9" s="167" t="s">
        <v>180</v>
      </c>
      <c r="B9" s="69"/>
    </row>
    <row r="10" spans="1:2" ht="25.5" customHeight="1" x14ac:dyDescent="0.35">
      <c r="A10" s="60" t="s">
        <v>202</v>
      </c>
      <c r="B10" s="70">
        <f>+'45.พัฒนาบุคลากร'!I26</f>
        <v>468500</v>
      </c>
    </row>
    <row r="11" spans="1:2" ht="25.5" customHeight="1" x14ac:dyDescent="0.35">
      <c r="A11" s="60" t="s">
        <v>181</v>
      </c>
      <c r="B11" s="70">
        <f>+'45.จัดการเรียนการสอน'!I19-B12</f>
        <v>5062600</v>
      </c>
    </row>
    <row r="12" spans="1:2" ht="25.5" customHeight="1" x14ac:dyDescent="0.35">
      <c r="A12" s="170" t="s">
        <v>197</v>
      </c>
      <c r="B12" s="70">
        <f>+'45.จัดการเรียนการสอน'!C17</f>
        <v>1836000</v>
      </c>
    </row>
    <row r="13" spans="1:2" ht="25.5" customHeight="1" x14ac:dyDescent="0.35">
      <c r="A13" s="60" t="s">
        <v>182</v>
      </c>
      <c r="B13" s="70">
        <f>+'45.sound of music '!I18</f>
        <v>60000</v>
      </c>
    </row>
    <row r="14" spans="1:2" ht="25.5" customHeight="1" x14ac:dyDescent="0.35">
      <c r="A14" s="60" t="s">
        <v>183</v>
      </c>
      <c r="B14" s="70">
        <f>+'45.sport'!I33</f>
        <v>366200</v>
      </c>
    </row>
    <row r="15" spans="1:2" ht="25.5" customHeight="1" x14ac:dyDescent="0.35">
      <c r="A15" s="60" t="s">
        <v>184</v>
      </c>
      <c r="B15" s="70">
        <f>+'45.ทัศนศึกษา'!I66</f>
        <v>1947700</v>
      </c>
    </row>
    <row r="16" spans="1:2" ht="25.5" customHeight="1" x14ac:dyDescent="0.35">
      <c r="A16" s="60" t="s">
        <v>185</v>
      </c>
      <c r="B16" s="70">
        <f>+'45.วัฒนธรรมสากล ICF'!I87</f>
        <v>939200</v>
      </c>
    </row>
    <row r="17" spans="1:2" ht="25.5" customHeight="1" x14ac:dyDescent="0.35">
      <c r="A17" s="60" t="s">
        <v>186</v>
      </c>
      <c r="B17" s="70">
        <f>+'45.รักษ์ไทย'!I22</f>
        <v>88000</v>
      </c>
    </row>
    <row r="18" spans="1:2" ht="25.5" hidden="1" customHeight="1" x14ac:dyDescent="0.35">
      <c r="A18" s="60" t="s">
        <v>93</v>
      </c>
      <c r="B18" s="70"/>
    </row>
    <row r="19" spans="1:2" ht="25.5" customHeight="1" x14ac:dyDescent="0.35">
      <c r="A19" s="60" t="s">
        <v>187</v>
      </c>
      <c r="B19" s="70">
        <f>+'45.SDG'!I21</f>
        <v>95000</v>
      </c>
    </row>
    <row r="20" spans="1:2" ht="25.5" customHeight="1" x14ac:dyDescent="0.35">
      <c r="A20" s="60" t="s">
        <v>188</v>
      </c>
      <c r="B20" s="70">
        <f>+'45.Empowering'!I18</f>
        <v>24000</v>
      </c>
    </row>
    <row r="21" spans="1:2" ht="25.5" customHeight="1" x14ac:dyDescent="0.35">
      <c r="A21" s="60" t="s">
        <v>189</v>
      </c>
      <c r="B21" s="77">
        <f>+'45.Keeping up'!I14</f>
        <v>30000</v>
      </c>
    </row>
    <row r="22" spans="1:2" ht="25.5" customHeight="1" x14ac:dyDescent="0.35">
      <c r="A22" s="60" t="s">
        <v>190</v>
      </c>
      <c r="B22" s="77">
        <f>+'45.Admissions'!I24</f>
        <v>267100</v>
      </c>
    </row>
    <row r="23" spans="1:2" ht="25.5" hidden="1" customHeight="1" x14ac:dyDescent="0.35">
      <c r="A23" s="61" t="s">
        <v>48</v>
      </c>
      <c r="B23" s="70"/>
    </row>
    <row r="24" spans="1:2" ht="25.5" customHeight="1" x14ac:dyDescent="0.35">
      <c r="A24" s="61" t="s">
        <v>191</v>
      </c>
      <c r="B24" s="70">
        <f>+'45.mind maters'!I14</f>
        <v>500800</v>
      </c>
    </row>
    <row r="25" spans="1:2" ht="25.5" customHeight="1" x14ac:dyDescent="0.35">
      <c r="A25" s="61" t="s">
        <v>192</v>
      </c>
      <c r="B25" s="70">
        <f>+'45.จ้างทำความสะอาด'!I7</f>
        <v>2500000</v>
      </c>
    </row>
    <row r="26" spans="1:2" ht="25.5" customHeight="1" x14ac:dyDescent="0.35">
      <c r="A26" s="168" t="s">
        <v>175</v>
      </c>
      <c r="B26" s="70">
        <f>+'46.แลกเปลี่ยน'!I14</f>
        <v>100000</v>
      </c>
    </row>
    <row r="27" spans="1:2" ht="25.5" customHeight="1" x14ac:dyDescent="0.35">
      <c r="A27" s="168" t="s">
        <v>178</v>
      </c>
      <c r="B27" s="70">
        <f>+'47.พัฒนาบุคลากรต่างชาติ '!I7</f>
        <v>240000</v>
      </c>
    </row>
    <row r="28" spans="1:2" ht="25.5" customHeight="1" x14ac:dyDescent="0.35">
      <c r="A28" s="169" t="s">
        <v>205</v>
      </c>
      <c r="B28" s="166"/>
    </row>
    <row r="29" spans="1:2" ht="25.5" customHeight="1" thickBot="1" x14ac:dyDescent="0.4">
      <c r="A29" s="68" t="s">
        <v>13</v>
      </c>
      <c r="B29" s="71">
        <f>SUM(B10:B28)</f>
        <v>14525100</v>
      </c>
    </row>
    <row r="30" spans="1:2" ht="25.5" customHeight="1" thickTop="1" x14ac:dyDescent="0.35"/>
  </sheetData>
  <mergeCells count="5">
    <mergeCell ref="A1:B1"/>
    <mergeCell ref="A2:B2"/>
    <mergeCell ref="A3:B3"/>
    <mergeCell ref="A4:B4"/>
    <mergeCell ref="A6:A7"/>
  </mergeCells>
  <pageMargins left="0.70866141732283472" right="0.70866141732283472" top="0.74803149606299213" bottom="0.74803149606299213" header="0.31496062992125984" footer="0.31496062992125984"/>
  <pageSetup paperSize="9" scale="95" firstPageNumber="61" orientation="portrait" useFirstPageNumber="1" r:id="rId1"/>
  <headerFooter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" sqref="I1:I1048576"/>
    </sheetView>
  </sheetViews>
  <sheetFormatPr defaultRowHeight="25.5" customHeight="1" x14ac:dyDescent="0.25"/>
  <cols>
    <col min="1" max="1" width="5.85546875" style="1" customWidth="1"/>
    <col min="2" max="2" width="30.28515625" style="1" customWidth="1"/>
    <col min="3" max="3" width="13.140625" style="9" customWidth="1"/>
    <col min="4" max="4" width="10.140625" style="9" bestFit="1" customWidth="1"/>
    <col min="5" max="5" width="13.140625" style="9" customWidth="1"/>
    <col min="6" max="6" width="12.42578125" style="9" customWidth="1"/>
    <col min="7" max="7" width="13.7109375" style="9" customWidth="1"/>
    <col min="8" max="8" width="9.140625" style="1" customWidth="1"/>
    <col min="9" max="9" width="0" style="1" hidden="1" customWidth="1"/>
    <col min="10" max="16384" width="9.140625" style="1"/>
  </cols>
  <sheetData>
    <row r="1" spans="1:7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36" t="s">
        <v>45</v>
      </c>
      <c r="B2" s="236"/>
      <c r="C2" s="236"/>
      <c r="D2" s="236"/>
      <c r="E2" s="236"/>
      <c r="F2" s="236"/>
      <c r="G2" s="236"/>
    </row>
    <row r="3" spans="1:7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5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5.5" customHeight="1" x14ac:dyDescent="0.25">
      <c r="A6" s="226" t="s">
        <v>89</v>
      </c>
      <c r="B6" s="227"/>
      <c r="C6" s="143"/>
      <c r="D6" s="143"/>
      <c r="E6" s="143"/>
      <c r="F6" s="144"/>
      <c r="G6" s="6"/>
    </row>
    <row r="7" spans="1:7" ht="25.5" customHeight="1" x14ac:dyDescent="0.25">
      <c r="A7" s="17">
        <v>1</v>
      </c>
      <c r="B7" s="30" t="s">
        <v>8</v>
      </c>
      <c r="C7" s="3"/>
      <c r="D7" s="3"/>
      <c r="E7" s="3">
        <v>5000</v>
      </c>
      <c r="F7" s="6"/>
      <c r="G7" s="7"/>
    </row>
    <row r="8" spans="1:7" ht="25.5" customHeight="1" x14ac:dyDescent="0.25">
      <c r="A8" s="17">
        <v>2</v>
      </c>
      <c r="B8" s="30" t="s">
        <v>41</v>
      </c>
      <c r="C8" s="3"/>
      <c r="D8" s="3"/>
      <c r="E8" s="3">
        <v>3000</v>
      </c>
      <c r="F8" s="6"/>
      <c r="G8" s="7"/>
    </row>
    <row r="9" spans="1:7" ht="25.5" customHeight="1" x14ac:dyDescent="0.25">
      <c r="A9" s="36"/>
      <c r="B9" s="40" t="s">
        <v>13</v>
      </c>
      <c r="C9" s="220">
        <f>SUM(C7:F8)</f>
        <v>8000</v>
      </c>
      <c r="D9" s="221"/>
      <c r="E9" s="221"/>
      <c r="F9" s="221"/>
      <c r="G9" s="222"/>
    </row>
    <row r="10" spans="1:7" ht="25.5" customHeight="1" x14ac:dyDescent="0.25">
      <c r="A10" s="226" t="s">
        <v>90</v>
      </c>
      <c r="B10" s="227"/>
      <c r="C10" s="143"/>
      <c r="D10" s="143"/>
      <c r="E10" s="143"/>
      <c r="F10" s="144"/>
      <c r="G10" s="6"/>
    </row>
    <row r="11" spans="1:7" ht="25.5" customHeight="1" x14ac:dyDescent="0.25">
      <c r="A11" s="17">
        <v>1</v>
      </c>
      <c r="B11" s="30" t="s">
        <v>8</v>
      </c>
      <c r="C11" s="3"/>
      <c r="D11" s="3"/>
      <c r="E11" s="3">
        <v>5000</v>
      </c>
      <c r="F11" s="6"/>
      <c r="G11" s="7"/>
    </row>
    <row r="12" spans="1:7" ht="25.5" customHeight="1" x14ac:dyDescent="0.25">
      <c r="A12" s="17">
        <v>2</v>
      </c>
      <c r="B12" s="30" t="s">
        <v>41</v>
      </c>
      <c r="C12" s="3"/>
      <c r="D12" s="3"/>
      <c r="E12" s="3">
        <v>3000</v>
      </c>
      <c r="F12" s="6"/>
      <c r="G12" s="7"/>
    </row>
    <row r="13" spans="1:7" ht="25.5" customHeight="1" x14ac:dyDescent="0.25">
      <c r="A13" s="36"/>
      <c r="B13" s="40" t="s">
        <v>13</v>
      </c>
      <c r="C13" s="220">
        <f>SUM(C11:F12)</f>
        <v>8000</v>
      </c>
      <c r="D13" s="221"/>
      <c r="E13" s="221"/>
      <c r="F13" s="221"/>
      <c r="G13" s="222"/>
    </row>
    <row r="14" spans="1:7" ht="25.5" customHeight="1" x14ac:dyDescent="0.25">
      <c r="A14" s="226" t="s">
        <v>91</v>
      </c>
      <c r="B14" s="227"/>
      <c r="C14" s="143"/>
      <c r="D14" s="143"/>
      <c r="E14" s="143"/>
      <c r="F14" s="144"/>
      <c r="G14" s="6"/>
    </row>
    <row r="15" spans="1:7" ht="25.5" customHeight="1" x14ac:dyDescent="0.25">
      <c r="A15" s="17">
        <v>1</v>
      </c>
      <c r="B15" s="30" t="s">
        <v>8</v>
      </c>
      <c r="C15" s="3"/>
      <c r="D15" s="3"/>
      <c r="E15" s="3">
        <v>5000</v>
      </c>
      <c r="F15" s="6"/>
      <c r="G15" s="7"/>
    </row>
    <row r="16" spans="1:7" ht="25.5" customHeight="1" x14ac:dyDescent="0.25">
      <c r="A16" s="17">
        <v>2</v>
      </c>
      <c r="B16" s="30" t="s">
        <v>41</v>
      </c>
      <c r="C16" s="3"/>
      <c r="D16" s="3"/>
      <c r="E16" s="3">
        <v>3000</v>
      </c>
      <c r="F16" s="6"/>
      <c r="G16" s="7"/>
    </row>
    <row r="17" spans="1:9" ht="25.5" customHeight="1" x14ac:dyDescent="0.25">
      <c r="A17" s="36"/>
      <c r="B17" s="40" t="s">
        <v>13</v>
      </c>
      <c r="C17" s="220">
        <f>SUM(C15:F16)</f>
        <v>8000</v>
      </c>
      <c r="D17" s="221"/>
      <c r="E17" s="221"/>
      <c r="F17" s="221"/>
      <c r="G17" s="222"/>
    </row>
    <row r="18" spans="1:9" ht="25.5" customHeight="1" thickBot="1" x14ac:dyDescent="0.3">
      <c r="A18" s="32"/>
      <c r="B18" s="33" t="s">
        <v>9</v>
      </c>
      <c r="C18" s="223">
        <f>C9+C13+C17</f>
        <v>24000</v>
      </c>
      <c r="D18" s="224"/>
      <c r="E18" s="224"/>
      <c r="F18" s="224"/>
      <c r="G18" s="225"/>
      <c r="I18" s="196">
        <f>+C18</f>
        <v>24000</v>
      </c>
    </row>
    <row r="19" spans="1:9" ht="25.5" customHeight="1" thickTop="1" x14ac:dyDescent="0.25"/>
  </sheetData>
  <mergeCells count="13">
    <mergeCell ref="A1:G1"/>
    <mergeCell ref="C18:G18"/>
    <mergeCell ref="A6:B6"/>
    <mergeCell ref="C9:G9"/>
    <mergeCell ref="A10:B10"/>
    <mergeCell ref="C13:G13"/>
    <mergeCell ref="A14:B14"/>
    <mergeCell ref="C17:G17"/>
    <mergeCell ref="A4:A5"/>
    <mergeCell ref="B4:B5"/>
    <mergeCell ref="C4:G4"/>
    <mergeCell ref="A2:G2"/>
    <mergeCell ref="A3:G3"/>
  </mergeCells>
  <pageMargins left="0.62992125984251968" right="0.23622047244094491" top="0.74803149606299213" bottom="0.74803149606299213" header="0.31496062992125984" footer="0.31496062992125984"/>
  <pageSetup paperSize="9" scale="95" firstPageNumber="74" orientation="portrait" useFirstPageNumber="1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1" sqref="I1:I1048576"/>
    </sheetView>
  </sheetViews>
  <sheetFormatPr defaultRowHeight="25.5" customHeight="1" x14ac:dyDescent="0.25"/>
  <cols>
    <col min="1" max="1" width="6.5703125" style="1" customWidth="1"/>
    <col min="2" max="2" width="32.5703125" style="1" customWidth="1"/>
    <col min="3" max="3" width="12.5703125" style="9" customWidth="1"/>
    <col min="4" max="4" width="10.140625" style="9" customWidth="1"/>
    <col min="5" max="6" width="11" style="9" customWidth="1"/>
    <col min="7" max="7" width="13.7109375" style="9" customWidth="1"/>
    <col min="8" max="8" width="9.140625" style="1" customWidth="1"/>
    <col min="9" max="9" width="0" style="1" hidden="1" customWidth="1"/>
    <col min="10" max="16384" width="9.140625" style="1"/>
  </cols>
  <sheetData>
    <row r="1" spans="1:9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9" ht="25.5" customHeight="1" x14ac:dyDescent="0.25">
      <c r="A2" s="236" t="s">
        <v>46</v>
      </c>
      <c r="B2" s="236"/>
      <c r="C2" s="236"/>
      <c r="D2" s="236"/>
      <c r="E2" s="236"/>
      <c r="F2" s="236"/>
      <c r="G2" s="236"/>
    </row>
    <row r="3" spans="1:9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9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9" ht="25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9" ht="25.5" customHeight="1" x14ac:dyDescent="0.25">
      <c r="A6" s="226" t="s">
        <v>96</v>
      </c>
      <c r="B6" s="227"/>
      <c r="C6" s="143"/>
      <c r="D6" s="143"/>
      <c r="E6" s="143"/>
      <c r="F6" s="144"/>
      <c r="G6" s="6"/>
    </row>
    <row r="7" spans="1:9" ht="25.5" customHeight="1" x14ac:dyDescent="0.25">
      <c r="A7" s="17">
        <v>1</v>
      </c>
      <c r="B7" s="13" t="s">
        <v>8</v>
      </c>
      <c r="C7" s="3"/>
      <c r="D7" s="3"/>
      <c r="E7" s="3">
        <v>5000</v>
      </c>
      <c r="F7" s="6"/>
      <c r="G7" s="7"/>
    </row>
    <row r="8" spans="1:9" ht="42" x14ac:dyDescent="0.25">
      <c r="A8" s="78">
        <v>2</v>
      </c>
      <c r="B8" s="22" t="s">
        <v>119</v>
      </c>
      <c r="C8" s="79">
        <v>10000</v>
      </c>
      <c r="D8" s="41"/>
      <c r="E8" s="41"/>
      <c r="F8" s="19"/>
      <c r="G8" s="39"/>
    </row>
    <row r="9" spans="1:9" ht="25.5" customHeight="1" x14ac:dyDescent="0.25">
      <c r="A9" s="36"/>
      <c r="B9" s="40" t="s">
        <v>13</v>
      </c>
      <c r="C9" s="220">
        <f>SUM(C7:F8)</f>
        <v>15000</v>
      </c>
      <c r="D9" s="221"/>
      <c r="E9" s="221"/>
      <c r="F9" s="221"/>
      <c r="G9" s="222"/>
    </row>
    <row r="10" spans="1:9" ht="25.5" customHeight="1" x14ac:dyDescent="0.25">
      <c r="A10" s="259" t="s">
        <v>97</v>
      </c>
      <c r="B10" s="260"/>
      <c r="C10" s="143"/>
      <c r="D10" s="143"/>
      <c r="E10" s="143"/>
      <c r="F10" s="144"/>
      <c r="G10" s="6"/>
    </row>
    <row r="11" spans="1:9" ht="25.5" customHeight="1" x14ac:dyDescent="0.25">
      <c r="A11" s="17">
        <v>1</v>
      </c>
      <c r="B11" s="13" t="s">
        <v>8</v>
      </c>
      <c r="C11" s="3"/>
      <c r="D11" s="3"/>
      <c r="E11" s="3">
        <v>5000</v>
      </c>
      <c r="F11" s="6"/>
      <c r="G11" s="7"/>
    </row>
    <row r="12" spans="1:9" ht="42" x14ac:dyDescent="0.25">
      <c r="A12" s="78">
        <v>2</v>
      </c>
      <c r="B12" s="22" t="s">
        <v>119</v>
      </c>
      <c r="C12" s="79">
        <v>10000</v>
      </c>
      <c r="D12" s="41"/>
      <c r="E12" s="41" t="s">
        <v>47</v>
      </c>
      <c r="F12" s="19"/>
      <c r="G12" s="39"/>
    </row>
    <row r="13" spans="1:9" ht="25.5" customHeight="1" x14ac:dyDescent="0.25">
      <c r="A13" s="36"/>
      <c r="B13" s="40" t="s">
        <v>13</v>
      </c>
      <c r="C13" s="220">
        <f>SUM(C11:F12)</f>
        <v>15000</v>
      </c>
      <c r="D13" s="221"/>
      <c r="E13" s="221"/>
      <c r="F13" s="221"/>
      <c r="G13" s="222"/>
    </row>
    <row r="14" spans="1:9" ht="25.5" customHeight="1" thickBot="1" x14ac:dyDescent="0.3">
      <c r="A14" s="32"/>
      <c r="B14" s="33" t="s">
        <v>9</v>
      </c>
      <c r="C14" s="223">
        <f>C9+C13</f>
        <v>30000</v>
      </c>
      <c r="D14" s="224"/>
      <c r="E14" s="224"/>
      <c r="F14" s="224"/>
      <c r="G14" s="225"/>
      <c r="I14" s="196">
        <f>+C14</f>
        <v>30000</v>
      </c>
    </row>
    <row r="15" spans="1:9" ht="25.5" customHeight="1" thickTop="1" x14ac:dyDescent="0.25"/>
  </sheetData>
  <mergeCells count="11">
    <mergeCell ref="A1:G1"/>
    <mergeCell ref="C14:G14"/>
    <mergeCell ref="A6:B6"/>
    <mergeCell ref="C9:G9"/>
    <mergeCell ref="A10:B10"/>
    <mergeCell ref="C13:G13"/>
    <mergeCell ref="A4:A5"/>
    <mergeCell ref="B4:B5"/>
    <mergeCell ref="C4:G4"/>
    <mergeCell ref="A2:G2"/>
    <mergeCell ref="A3:G3"/>
  </mergeCells>
  <pageMargins left="0.62992125984251968" right="0.23622047244094491" top="0.74803149606299213" bottom="0.74803149606299213" header="0.31496062992125984" footer="0.31496062992125984"/>
  <pageSetup paperSize="9" scale="95" firstPageNumber="75" orientation="portrait" useFirstPageNumber="1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1" sqref="I1:I1048576"/>
    </sheetView>
  </sheetViews>
  <sheetFormatPr defaultRowHeight="22.5" customHeight="1" x14ac:dyDescent="0.25"/>
  <cols>
    <col min="1" max="1" width="5.85546875" style="1" customWidth="1"/>
    <col min="2" max="2" width="30.85546875" style="1" customWidth="1"/>
    <col min="3" max="3" width="11.85546875" style="9" bestFit="1" customWidth="1"/>
    <col min="4" max="4" width="10.140625" style="9" bestFit="1" customWidth="1"/>
    <col min="5" max="5" width="13.140625" style="9" customWidth="1"/>
    <col min="6" max="6" width="12.42578125" style="9" customWidth="1"/>
    <col min="7" max="7" width="13.710937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2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2.5" customHeight="1" x14ac:dyDescent="0.25">
      <c r="A2" s="236" t="s">
        <v>49</v>
      </c>
      <c r="B2" s="236"/>
      <c r="C2" s="236"/>
      <c r="D2" s="236"/>
      <c r="E2" s="236"/>
      <c r="F2" s="236"/>
      <c r="G2" s="236"/>
    </row>
    <row r="3" spans="1:7" ht="22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2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2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1" x14ac:dyDescent="0.25">
      <c r="A6" s="237" t="s">
        <v>154</v>
      </c>
      <c r="B6" s="238"/>
      <c r="C6" s="238"/>
      <c r="D6" s="238"/>
      <c r="E6" s="238"/>
      <c r="F6" s="238"/>
      <c r="G6" s="239"/>
    </row>
    <row r="7" spans="1:7" ht="42" x14ac:dyDescent="0.25">
      <c r="A7" s="78">
        <v>1</v>
      </c>
      <c r="B7" s="22" t="s">
        <v>120</v>
      </c>
      <c r="C7" s="79">
        <v>35000</v>
      </c>
      <c r="D7" s="23"/>
      <c r="E7" s="23"/>
      <c r="F7" s="19"/>
      <c r="G7" s="14"/>
    </row>
    <row r="8" spans="1:7" ht="42" x14ac:dyDescent="0.25">
      <c r="A8" s="78">
        <v>2</v>
      </c>
      <c r="B8" s="22" t="s">
        <v>121</v>
      </c>
      <c r="C8" s="79">
        <v>42000</v>
      </c>
      <c r="D8" s="23"/>
      <c r="E8" s="23"/>
      <c r="F8" s="19"/>
      <c r="G8" s="14"/>
    </row>
    <row r="9" spans="1:7" ht="42" x14ac:dyDescent="0.25">
      <c r="A9" s="78">
        <v>3</v>
      </c>
      <c r="B9" s="22" t="s">
        <v>122</v>
      </c>
      <c r="C9" s="23"/>
      <c r="D9" s="23"/>
      <c r="E9" s="79">
        <v>10000</v>
      </c>
      <c r="F9" s="19"/>
      <c r="G9" s="14"/>
    </row>
    <row r="10" spans="1:7" ht="22.5" customHeight="1" x14ac:dyDescent="0.25">
      <c r="A10" s="36"/>
      <c r="B10" s="40" t="s">
        <v>13</v>
      </c>
      <c r="C10" s="220">
        <f>SUM(C7:F9)</f>
        <v>87000</v>
      </c>
      <c r="D10" s="221"/>
      <c r="E10" s="221"/>
      <c r="F10" s="221"/>
      <c r="G10" s="222"/>
    </row>
    <row r="11" spans="1:7" ht="22.5" customHeight="1" x14ac:dyDescent="0.25">
      <c r="A11" s="226" t="s">
        <v>155</v>
      </c>
      <c r="B11" s="227"/>
      <c r="C11" s="227"/>
      <c r="D11" s="227"/>
      <c r="E11" s="227"/>
      <c r="F11" s="227"/>
      <c r="G11" s="228"/>
    </row>
    <row r="12" spans="1:7" ht="42" x14ac:dyDescent="0.25">
      <c r="A12" s="102">
        <v>1</v>
      </c>
      <c r="B12" s="22" t="s">
        <v>120</v>
      </c>
      <c r="C12" s="84">
        <v>35000</v>
      </c>
      <c r="D12" s="84"/>
      <c r="E12" s="84"/>
      <c r="F12" s="19"/>
      <c r="G12" s="80"/>
    </row>
    <row r="13" spans="1:7" ht="42" x14ac:dyDescent="0.25">
      <c r="A13" s="102">
        <v>2</v>
      </c>
      <c r="B13" s="22" t="s">
        <v>156</v>
      </c>
      <c r="C13" s="84"/>
      <c r="D13" s="84"/>
      <c r="E13" s="84">
        <v>15000</v>
      </c>
      <c r="F13" s="19"/>
      <c r="G13" s="80"/>
    </row>
    <row r="14" spans="1:7" ht="22.5" customHeight="1" x14ac:dyDescent="0.25">
      <c r="A14" s="242" t="s">
        <v>13</v>
      </c>
      <c r="B14" s="243"/>
      <c r="C14" s="220">
        <f>SUM(C12:F13)</f>
        <v>50000</v>
      </c>
      <c r="D14" s="221"/>
      <c r="E14" s="221"/>
      <c r="F14" s="221"/>
      <c r="G14" s="222"/>
    </row>
    <row r="15" spans="1:7" ht="22.5" customHeight="1" x14ac:dyDescent="0.25">
      <c r="A15" s="226" t="s">
        <v>157</v>
      </c>
      <c r="B15" s="227"/>
      <c r="C15" s="227"/>
      <c r="D15" s="227"/>
      <c r="E15" s="227"/>
      <c r="F15" s="227"/>
      <c r="G15" s="228"/>
    </row>
    <row r="16" spans="1:7" ht="42" x14ac:dyDescent="0.25">
      <c r="A16" s="78">
        <v>1</v>
      </c>
      <c r="B16" s="22" t="s">
        <v>123</v>
      </c>
      <c r="C16" s="79">
        <v>12500</v>
      </c>
      <c r="D16" s="23"/>
      <c r="E16" s="23"/>
      <c r="F16" s="19"/>
      <c r="G16" s="14"/>
    </row>
    <row r="17" spans="1:9" ht="42" x14ac:dyDescent="0.25">
      <c r="A17" s="78">
        <v>2</v>
      </c>
      <c r="B17" s="22" t="s">
        <v>158</v>
      </c>
      <c r="C17" s="79">
        <v>19200</v>
      </c>
      <c r="D17" s="23"/>
      <c r="E17" s="23"/>
      <c r="F17" s="19"/>
      <c r="G17" s="14"/>
    </row>
    <row r="18" spans="1:9" ht="22.5" customHeight="1" x14ac:dyDescent="0.25">
      <c r="A18" s="242" t="s">
        <v>13</v>
      </c>
      <c r="B18" s="243"/>
      <c r="C18" s="220">
        <f>SUM(C16:F17)</f>
        <v>31700</v>
      </c>
      <c r="D18" s="221"/>
      <c r="E18" s="221"/>
      <c r="F18" s="221"/>
      <c r="G18" s="222"/>
    </row>
    <row r="19" spans="1:9" ht="22.5" customHeight="1" x14ac:dyDescent="0.25">
      <c r="A19" s="226" t="s">
        <v>159</v>
      </c>
      <c r="B19" s="227"/>
      <c r="C19" s="227"/>
      <c r="D19" s="227"/>
      <c r="E19" s="227"/>
      <c r="F19" s="227"/>
      <c r="G19" s="228"/>
    </row>
    <row r="20" spans="1:9" ht="42" x14ac:dyDescent="0.25">
      <c r="A20" s="78">
        <v>1</v>
      </c>
      <c r="B20" s="22" t="s">
        <v>120</v>
      </c>
      <c r="C20" s="79">
        <v>35000</v>
      </c>
      <c r="D20" s="23"/>
      <c r="E20" s="23"/>
      <c r="F20" s="19"/>
      <c r="G20" s="14"/>
    </row>
    <row r="21" spans="1:9" ht="42" x14ac:dyDescent="0.25">
      <c r="A21" s="78">
        <v>2</v>
      </c>
      <c r="B21" s="22" t="s">
        <v>160</v>
      </c>
      <c r="C21" s="79">
        <v>43400</v>
      </c>
      <c r="D21" s="23"/>
      <c r="E21" s="23"/>
      <c r="F21" s="19"/>
      <c r="G21" s="14"/>
    </row>
    <row r="22" spans="1:9" ht="63" x14ac:dyDescent="0.25">
      <c r="A22" s="78">
        <v>3</v>
      </c>
      <c r="B22" s="22" t="s">
        <v>124</v>
      </c>
      <c r="C22" s="23"/>
      <c r="D22" s="23"/>
      <c r="E22" s="79">
        <v>20000</v>
      </c>
      <c r="F22" s="19"/>
      <c r="G22" s="14"/>
    </row>
    <row r="23" spans="1:9" ht="22.5" customHeight="1" x14ac:dyDescent="0.25">
      <c r="A23" s="36"/>
      <c r="B23" s="40" t="s">
        <v>13</v>
      </c>
      <c r="C23" s="220">
        <f>SUM(C20:F22)</f>
        <v>98400</v>
      </c>
      <c r="D23" s="221"/>
      <c r="E23" s="221"/>
      <c r="F23" s="221"/>
      <c r="G23" s="222"/>
    </row>
    <row r="24" spans="1:9" ht="22.5" customHeight="1" thickBot="1" x14ac:dyDescent="0.3">
      <c r="A24" s="32"/>
      <c r="B24" s="33" t="s">
        <v>9</v>
      </c>
      <c r="C24" s="223">
        <f>C10+C14+C18+C23</f>
        <v>267100</v>
      </c>
      <c r="D24" s="224"/>
      <c r="E24" s="224"/>
      <c r="F24" s="224"/>
      <c r="G24" s="225"/>
      <c r="I24" s="196">
        <f>+C24</f>
        <v>267100</v>
      </c>
    </row>
    <row r="25" spans="1:9" ht="22.5" customHeight="1" thickTop="1" x14ac:dyDescent="0.25"/>
  </sheetData>
  <mergeCells count="17">
    <mergeCell ref="C24:G24"/>
    <mergeCell ref="C10:G10"/>
    <mergeCell ref="A18:B18"/>
    <mergeCell ref="C18:G18"/>
    <mergeCell ref="C23:G23"/>
    <mergeCell ref="A14:B14"/>
    <mergeCell ref="C14:G14"/>
    <mergeCell ref="A11:G11"/>
    <mergeCell ref="A15:G15"/>
    <mergeCell ref="A19:G19"/>
    <mergeCell ref="A6:G6"/>
    <mergeCell ref="A1:G1"/>
    <mergeCell ref="A4:A5"/>
    <mergeCell ref="B4:B5"/>
    <mergeCell ref="C4:G4"/>
    <mergeCell ref="A2:G2"/>
    <mergeCell ref="A3:G3"/>
  </mergeCells>
  <pageMargins left="0.62992125984251968" right="0.23622047244094491" top="0.9055118110236221" bottom="0.62992125984251968" header="3.937007874015748E-2" footer="3.937007874015748E-2"/>
  <pageSetup paperSize="9" scale="95" firstPageNumber="76" orientation="portrait" useFirstPageNumber="1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0" sqref="F20"/>
    </sheetView>
  </sheetViews>
  <sheetFormatPr defaultRowHeight="22.5" customHeight="1" x14ac:dyDescent="0.25"/>
  <cols>
    <col min="1" max="1" width="5.85546875" style="1" customWidth="1"/>
    <col min="2" max="2" width="29.7109375" style="1" customWidth="1"/>
    <col min="3" max="3" width="11.85546875" style="9" bestFit="1" customWidth="1"/>
    <col min="4" max="4" width="11.28515625" style="9" bestFit="1" customWidth="1"/>
    <col min="5" max="5" width="13.140625" style="9" customWidth="1"/>
    <col min="6" max="6" width="12.42578125" style="9" customWidth="1"/>
    <col min="7" max="7" width="13.710937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2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9" ht="22.5" customHeight="1" x14ac:dyDescent="0.25">
      <c r="A2" s="236" t="s">
        <v>161</v>
      </c>
      <c r="B2" s="236"/>
      <c r="C2" s="236"/>
      <c r="D2" s="236"/>
      <c r="E2" s="236"/>
      <c r="F2" s="236"/>
      <c r="G2" s="236"/>
    </row>
    <row r="3" spans="1:9" ht="22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9" ht="22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9" ht="22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103" t="s">
        <v>6</v>
      </c>
      <c r="G5" s="103" t="s">
        <v>7</v>
      </c>
    </row>
    <row r="6" spans="1:9" ht="21" x14ac:dyDescent="0.25">
      <c r="A6" s="237" t="s">
        <v>162</v>
      </c>
      <c r="B6" s="238"/>
      <c r="C6" s="238"/>
      <c r="D6" s="238"/>
      <c r="E6" s="238"/>
      <c r="F6" s="238"/>
      <c r="G6" s="239"/>
    </row>
    <row r="7" spans="1:9" ht="42" x14ac:dyDescent="0.25">
      <c r="A7" s="102">
        <v>1</v>
      </c>
      <c r="B7" s="22" t="s">
        <v>163</v>
      </c>
      <c r="C7" s="84"/>
      <c r="D7" s="84">
        <v>10000</v>
      </c>
      <c r="E7" s="84"/>
      <c r="F7" s="19"/>
      <c r="G7" s="80"/>
    </row>
    <row r="8" spans="1:9" ht="21" x14ac:dyDescent="0.25">
      <c r="A8" s="102">
        <v>2</v>
      </c>
      <c r="B8" s="22" t="s">
        <v>164</v>
      </c>
      <c r="C8" s="84">
        <v>120000</v>
      </c>
      <c r="D8" s="84"/>
      <c r="E8" s="84"/>
      <c r="F8" s="19"/>
      <c r="G8" s="80"/>
    </row>
    <row r="9" spans="1:9" ht="22.5" customHeight="1" x14ac:dyDescent="0.25">
      <c r="A9" s="36"/>
      <c r="B9" s="104" t="s">
        <v>13</v>
      </c>
      <c r="C9" s="220">
        <f>SUM(C7:F8)</f>
        <v>130000</v>
      </c>
      <c r="D9" s="221"/>
      <c r="E9" s="221"/>
      <c r="F9" s="221"/>
      <c r="G9" s="222"/>
    </row>
    <row r="10" spans="1:9" ht="22.5" customHeight="1" x14ac:dyDescent="0.25">
      <c r="A10" s="226" t="s">
        <v>165</v>
      </c>
      <c r="B10" s="227"/>
      <c r="C10" s="227"/>
      <c r="D10" s="227"/>
      <c r="E10" s="227"/>
      <c r="F10" s="227"/>
      <c r="G10" s="228"/>
    </row>
    <row r="11" spans="1:9" ht="42" hidden="1" x14ac:dyDescent="0.25">
      <c r="A11" s="102">
        <v>1</v>
      </c>
      <c r="B11" s="22" t="s">
        <v>163</v>
      </c>
      <c r="C11" s="84"/>
      <c r="D11" s="84"/>
      <c r="E11" s="84"/>
      <c r="F11" s="19"/>
      <c r="G11" s="80"/>
    </row>
    <row r="12" spans="1:9" ht="21" x14ac:dyDescent="0.25">
      <c r="A12" s="102">
        <v>1</v>
      </c>
      <c r="B12" s="22" t="s">
        <v>164</v>
      </c>
      <c r="C12" s="84">
        <v>370800</v>
      </c>
      <c r="D12" s="84"/>
      <c r="E12" s="84"/>
      <c r="F12" s="19"/>
      <c r="G12" s="80"/>
    </row>
    <row r="13" spans="1:9" ht="22.5" customHeight="1" x14ac:dyDescent="0.25">
      <c r="A13" s="242" t="s">
        <v>13</v>
      </c>
      <c r="B13" s="243"/>
      <c r="C13" s="220">
        <f>SUM(C11:F12)</f>
        <v>370800</v>
      </c>
      <c r="D13" s="221"/>
      <c r="E13" s="221"/>
      <c r="F13" s="221"/>
      <c r="G13" s="222"/>
    </row>
    <row r="14" spans="1:9" ht="22.5" customHeight="1" thickBot="1" x14ac:dyDescent="0.3">
      <c r="A14" s="32"/>
      <c r="B14" s="33" t="s">
        <v>9</v>
      </c>
      <c r="C14" s="223">
        <f>+C9+C13</f>
        <v>500800</v>
      </c>
      <c r="D14" s="224"/>
      <c r="E14" s="224"/>
      <c r="F14" s="224"/>
      <c r="G14" s="225"/>
      <c r="I14" s="196">
        <f>+C14</f>
        <v>500800</v>
      </c>
    </row>
    <row r="15" spans="1:9" ht="22.5" customHeight="1" thickTop="1" x14ac:dyDescent="0.25"/>
  </sheetData>
  <mergeCells count="12">
    <mergeCell ref="A1:G1"/>
    <mergeCell ref="A2:G2"/>
    <mergeCell ref="A3:G3"/>
    <mergeCell ref="A4:A5"/>
    <mergeCell ref="B4:B5"/>
    <mergeCell ref="C4:G4"/>
    <mergeCell ref="C14:G14"/>
    <mergeCell ref="A6:G6"/>
    <mergeCell ref="C9:G9"/>
    <mergeCell ref="A10:G10"/>
    <mergeCell ref="A13:B13"/>
    <mergeCell ref="C13:G13"/>
  </mergeCells>
  <pageMargins left="0.62992125984251968" right="0.23622047244094491" top="0.70866141732283472" bottom="0.23622047244094491" header="3.937007874015748E-2" footer="3.937007874015748E-2"/>
  <pageSetup paperSize="9" scale="95" firstPageNumber="77" orientation="portrait" useFirstPageNumber="1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8" sqref="I8"/>
    </sheetView>
  </sheetViews>
  <sheetFormatPr defaultRowHeight="25.5" customHeight="1" x14ac:dyDescent="0.25"/>
  <cols>
    <col min="1" max="1" width="5.85546875" style="1" customWidth="1"/>
    <col min="2" max="2" width="28.7109375" style="1" customWidth="1"/>
    <col min="3" max="3" width="13.5703125" style="9" customWidth="1"/>
    <col min="4" max="4" width="11.28515625" style="9" bestFit="1" customWidth="1"/>
    <col min="5" max="5" width="13.140625" style="9" customWidth="1"/>
    <col min="6" max="6" width="12" style="9" customWidth="1"/>
    <col min="7" max="7" width="13.7109375" style="9" customWidth="1"/>
    <col min="8" max="8" width="9.140625" style="1" customWidth="1"/>
    <col min="9" max="9" width="11" style="1" bestFit="1" customWidth="1"/>
    <col min="10" max="16384" width="9.140625" style="1"/>
  </cols>
  <sheetData>
    <row r="1" spans="1:9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9" ht="25.5" customHeight="1" x14ac:dyDescent="0.25">
      <c r="A2" s="236" t="s">
        <v>67</v>
      </c>
      <c r="B2" s="236"/>
      <c r="C2" s="236"/>
      <c r="D2" s="236"/>
      <c r="E2" s="236"/>
      <c r="F2" s="236"/>
      <c r="G2" s="236"/>
    </row>
    <row r="3" spans="1:9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9" ht="25.5" customHeight="1" x14ac:dyDescent="0.25">
      <c r="A4" s="199" t="s">
        <v>0</v>
      </c>
      <c r="B4" s="199" t="s">
        <v>1</v>
      </c>
      <c r="C4" s="253" t="s">
        <v>2</v>
      </c>
      <c r="D4" s="254"/>
      <c r="E4" s="254"/>
      <c r="F4" s="254"/>
      <c r="G4" s="255"/>
    </row>
    <row r="5" spans="1:9" ht="25.5" customHeight="1" x14ac:dyDescent="0.25">
      <c r="A5" s="252"/>
      <c r="B5" s="252"/>
      <c r="C5" s="91" t="s">
        <v>3</v>
      </c>
      <c r="D5" s="91" t="s">
        <v>4</v>
      </c>
      <c r="E5" s="91" t="s">
        <v>5</v>
      </c>
      <c r="F5" s="105" t="s">
        <v>6</v>
      </c>
      <c r="G5" s="105" t="s">
        <v>7</v>
      </c>
    </row>
    <row r="6" spans="1:9" ht="25.5" customHeight="1" x14ac:dyDescent="0.25">
      <c r="A6" s="17">
        <v>1</v>
      </c>
      <c r="B6" s="30" t="s">
        <v>68</v>
      </c>
      <c r="C6" s="3"/>
      <c r="D6" s="3">
        <v>2500000</v>
      </c>
      <c r="E6" s="3"/>
      <c r="F6" s="6"/>
      <c r="G6" s="7"/>
    </row>
    <row r="7" spans="1:9" ht="25.5" customHeight="1" thickBot="1" x14ac:dyDescent="0.3">
      <c r="A7" s="32"/>
      <c r="B7" s="33" t="s">
        <v>9</v>
      </c>
      <c r="C7" s="223">
        <f>SUM(C6:F6)</f>
        <v>2500000</v>
      </c>
      <c r="D7" s="224"/>
      <c r="E7" s="224"/>
      <c r="F7" s="224"/>
      <c r="G7" s="225"/>
      <c r="I7" s="196">
        <f>+C7</f>
        <v>2500000</v>
      </c>
    </row>
    <row r="8" spans="1:9" ht="25.5" customHeight="1" thickTop="1" x14ac:dyDescent="0.25"/>
  </sheetData>
  <mergeCells count="7">
    <mergeCell ref="C7:G7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75" orientation="portrait" useFirstPageNumber="1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31" sqref="F31"/>
    </sheetView>
  </sheetViews>
  <sheetFormatPr defaultRowHeight="25.5" customHeight="1" x14ac:dyDescent="0.25"/>
  <cols>
    <col min="1" max="1" width="5.28515625" style="1" customWidth="1"/>
    <col min="2" max="2" width="32.5703125" style="1" customWidth="1"/>
    <col min="3" max="3" width="11.85546875" style="9" bestFit="1" customWidth="1"/>
    <col min="4" max="4" width="11.28515625" style="152" bestFit="1" customWidth="1"/>
    <col min="5" max="5" width="12.5703125" style="9" customWidth="1"/>
    <col min="6" max="6" width="11" style="9" customWidth="1"/>
    <col min="7" max="7" width="14.2851562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236" t="s">
        <v>175</v>
      </c>
      <c r="B1" s="236"/>
      <c r="C1" s="236"/>
      <c r="D1" s="236"/>
      <c r="E1" s="236"/>
      <c r="F1" s="236"/>
      <c r="G1" s="236"/>
    </row>
    <row r="2" spans="1:9" ht="25.5" customHeight="1" x14ac:dyDescent="0.25">
      <c r="A2" s="236" t="s">
        <v>174</v>
      </c>
      <c r="B2" s="236"/>
      <c r="C2" s="236"/>
      <c r="D2" s="236"/>
      <c r="E2" s="236"/>
      <c r="F2" s="236"/>
      <c r="G2" s="236"/>
    </row>
    <row r="3" spans="1:9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9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9" ht="25.5" customHeight="1" x14ac:dyDescent="0.25">
      <c r="A5" s="231"/>
      <c r="B5" s="199"/>
      <c r="C5" s="91" t="s">
        <v>3</v>
      </c>
      <c r="D5" s="162" t="s">
        <v>4</v>
      </c>
      <c r="E5" s="91" t="s">
        <v>5</v>
      </c>
      <c r="F5" s="150" t="s">
        <v>6</v>
      </c>
      <c r="G5" s="150" t="s">
        <v>7</v>
      </c>
    </row>
    <row r="6" spans="1:9" ht="21" x14ac:dyDescent="0.35">
      <c r="A6" s="261" t="s">
        <v>173</v>
      </c>
      <c r="B6" s="261"/>
      <c r="C6" s="261"/>
      <c r="D6" s="261"/>
      <c r="E6" s="261"/>
      <c r="F6" s="261"/>
      <c r="G6" s="262"/>
    </row>
    <row r="7" spans="1:9" ht="42" x14ac:dyDescent="0.25">
      <c r="A7" s="125">
        <v>1</v>
      </c>
      <c r="B7" s="126" t="s">
        <v>172</v>
      </c>
      <c r="C7" s="161"/>
      <c r="D7" s="160"/>
      <c r="E7" s="130"/>
      <c r="F7" s="129"/>
      <c r="G7" s="130"/>
    </row>
    <row r="8" spans="1:9" ht="42" x14ac:dyDescent="0.25">
      <c r="A8" s="131"/>
      <c r="B8" s="132" t="s">
        <v>171</v>
      </c>
      <c r="C8" s="136"/>
      <c r="D8" s="158"/>
      <c r="E8" s="136"/>
      <c r="F8" s="135"/>
      <c r="G8" s="136"/>
    </row>
    <row r="9" spans="1:9" ht="42" x14ac:dyDescent="0.25">
      <c r="A9" s="131"/>
      <c r="B9" s="132" t="s">
        <v>170</v>
      </c>
      <c r="C9" s="136"/>
      <c r="D9" s="158"/>
      <c r="E9" s="136"/>
      <c r="F9" s="135"/>
      <c r="G9" s="136"/>
    </row>
    <row r="10" spans="1:9" ht="42" customHeight="1" x14ac:dyDescent="0.25">
      <c r="A10" s="131"/>
      <c r="B10" s="132" t="s">
        <v>169</v>
      </c>
      <c r="C10" s="136"/>
      <c r="D10" s="159">
        <v>95000</v>
      </c>
      <c r="E10" s="136"/>
      <c r="F10" s="135"/>
      <c r="G10" s="136"/>
    </row>
    <row r="11" spans="1:9" ht="42" customHeight="1" x14ac:dyDescent="0.25">
      <c r="A11" s="131"/>
      <c r="B11" s="132" t="s">
        <v>168</v>
      </c>
      <c r="C11" s="136"/>
      <c r="D11" s="158"/>
      <c r="E11" s="136"/>
      <c r="F11" s="135"/>
      <c r="G11" s="136"/>
    </row>
    <row r="12" spans="1:9" ht="42" customHeight="1" x14ac:dyDescent="0.25">
      <c r="A12" s="137"/>
      <c r="B12" s="138" t="s">
        <v>167</v>
      </c>
      <c r="C12" s="142"/>
      <c r="D12" s="157"/>
      <c r="E12" s="142"/>
      <c r="F12" s="141"/>
      <c r="G12" s="142"/>
    </row>
    <row r="13" spans="1:9" ht="63" x14ac:dyDescent="0.25">
      <c r="A13" s="156">
        <v>2</v>
      </c>
      <c r="B13" s="155" t="s">
        <v>166</v>
      </c>
      <c r="C13" s="80"/>
      <c r="D13" s="154">
        <v>5000</v>
      </c>
      <c r="E13" s="80"/>
      <c r="F13" s="19"/>
      <c r="G13" s="80"/>
    </row>
    <row r="14" spans="1:9" ht="25.5" customHeight="1" thickBot="1" x14ac:dyDescent="0.3">
      <c r="A14" s="153"/>
      <c r="B14" s="33" t="s">
        <v>9</v>
      </c>
      <c r="C14" s="223">
        <f>SUM(C6:F13)</f>
        <v>100000</v>
      </c>
      <c r="D14" s="224"/>
      <c r="E14" s="224"/>
      <c r="F14" s="224"/>
      <c r="G14" s="225"/>
      <c r="I14" s="196">
        <f>+C14</f>
        <v>100000</v>
      </c>
    </row>
    <row r="15" spans="1:9" ht="25.5" customHeight="1" thickTop="1" x14ac:dyDescent="0.25"/>
  </sheetData>
  <mergeCells count="8">
    <mergeCell ref="A1:G1"/>
    <mergeCell ref="A3:G3"/>
    <mergeCell ref="C14:G14"/>
    <mergeCell ref="A4:A5"/>
    <mergeCell ref="B4:B5"/>
    <mergeCell ref="C4:G4"/>
    <mergeCell ref="A2:G2"/>
    <mergeCell ref="A6:G6"/>
  </mergeCells>
  <pageMargins left="0.62992125984251968" right="0.23622047244094491" top="0.74803149606299213" bottom="0.74803149606299213" header="0.31496062992125984" footer="0.31496062992125984"/>
  <pageSetup paperSize="9" scale="95" firstPageNumber="77" orientation="portrait" useFirstPageNumber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3" sqref="A3:G3"/>
    </sheetView>
  </sheetViews>
  <sheetFormatPr defaultRowHeight="25.5" customHeight="1" x14ac:dyDescent="0.25"/>
  <cols>
    <col min="1" max="1" width="5.28515625" style="1" customWidth="1"/>
    <col min="2" max="2" width="35.7109375" style="1" customWidth="1"/>
    <col min="3" max="3" width="11.85546875" style="9" bestFit="1" customWidth="1"/>
    <col min="4" max="4" width="9.42578125" style="163" bestFit="1" customWidth="1"/>
    <col min="5" max="6" width="11" style="9" customWidth="1"/>
    <col min="7" max="7" width="14.2851562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229" t="s">
        <v>178</v>
      </c>
      <c r="B1" s="229"/>
      <c r="C1" s="229"/>
      <c r="D1" s="229"/>
      <c r="E1" s="229"/>
      <c r="F1" s="229"/>
      <c r="G1" s="229"/>
    </row>
    <row r="2" spans="1:9" ht="25.5" customHeight="1" x14ac:dyDescent="0.35">
      <c r="A2" s="263" t="s">
        <v>177</v>
      </c>
      <c r="B2" s="263"/>
      <c r="C2" s="263"/>
      <c r="D2" s="263"/>
      <c r="E2" s="263"/>
      <c r="F2" s="263"/>
      <c r="G2" s="263"/>
    </row>
    <row r="3" spans="1:9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9" ht="25.5" customHeight="1" x14ac:dyDescent="0.25">
      <c r="A4" s="199" t="s">
        <v>0</v>
      </c>
      <c r="B4" s="199" t="s">
        <v>1</v>
      </c>
      <c r="C4" s="253" t="s">
        <v>2</v>
      </c>
      <c r="D4" s="254"/>
      <c r="E4" s="254"/>
      <c r="F4" s="254"/>
      <c r="G4" s="255"/>
    </row>
    <row r="5" spans="1:9" ht="25.5" customHeight="1" x14ac:dyDescent="0.25">
      <c r="A5" s="252"/>
      <c r="B5" s="252"/>
      <c r="C5" s="91" t="s">
        <v>3</v>
      </c>
      <c r="D5" s="165" t="s">
        <v>4</v>
      </c>
      <c r="E5" s="91" t="s">
        <v>5</v>
      </c>
      <c r="F5" s="150" t="s">
        <v>6</v>
      </c>
      <c r="G5" s="150" t="s">
        <v>7</v>
      </c>
    </row>
    <row r="6" spans="1:9" ht="42" x14ac:dyDescent="0.25">
      <c r="A6" s="94">
        <v>1</v>
      </c>
      <c r="B6" s="95" t="s">
        <v>176</v>
      </c>
      <c r="C6" s="98"/>
      <c r="D6" s="164">
        <v>240000</v>
      </c>
      <c r="E6" s="98"/>
      <c r="F6" s="97"/>
      <c r="G6" s="98"/>
    </row>
    <row r="7" spans="1:9" ht="25.5" customHeight="1" thickBot="1" x14ac:dyDescent="0.3">
      <c r="A7" s="153"/>
      <c r="B7" s="33" t="s">
        <v>9</v>
      </c>
      <c r="C7" s="223">
        <f>SUM(C6:F6)</f>
        <v>240000</v>
      </c>
      <c r="D7" s="224"/>
      <c r="E7" s="224"/>
      <c r="F7" s="224"/>
      <c r="G7" s="225"/>
      <c r="I7" s="196">
        <f>+C7</f>
        <v>240000</v>
      </c>
    </row>
    <row r="8" spans="1:9" ht="25.5" customHeight="1" thickTop="1" x14ac:dyDescent="0.25"/>
  </sheetData>
  <mergeCells count="7">
    <mergeCell ref="A1:G1"/>
    <mergeCell ref="A3:G3"/>
    <mergeCell ref="C7:G7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76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10" sqref="H10"/>
    </sheetView>
  </sheetViews>
  <sheetFormatPr defaultRowHeight="25.5" customHeight="1" x14ac:dyDescent="0.25"/>
  <cols>
    <col min="1" max="1" width="5.85546875" style="47" customWidth="1"/>
    <col min="2" max="2" width="32.140625" style="47" customWidth="1"/>
    <col min="3" max="3" width="11.85546875" style="58" bestFit="1" customWidth="1"/>
    <col min="4" max="4" width="12" style="59" bestFit="1" customWidth="1"/>
    <col min="5" max="5" width="11.85546875" style="58" customWidth="1"/>
    <col min="6" max="6" width="11.140625" style="58" bestFit="1" customWidth="1"/>
    <col min="7" max="7" width="13.7109375" style="58" customWidth="1"/>
    <col min="8" max="8" width="9.140625" style="47" customWidth="1"/>
    <col min="9" max="9" width="9.42578125" style="47" hidden="1" customWidth="1"/>
    <col min="10" max="16384" width="9.140625" style="47"/>
  </cols>
  <sheetData>
    <row r="1" spans="1:7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05" t="s">
        <v>10</v>
      </c>
      <c r="B2" s="205"/>
      <c r="C2" s="205"/>
      <c r="D2" s="205"/>
      <c r="E2" s="205"/>
      <c r="F2" s="205"/>
      <c r="G2" s="205"/>
    </row>
    <row r="3" spans="1:7" ht="25.5" customHeight="1" x14ac:dyDescent="0.25">
      <c r="A3" s="206" t="s">
        <v>101</v>
      </c>
      <c r="B3" s="206"/>
      <c r="C3" s="206"/>
      <c r="D3" s="206"/>
      <c r="E3" s="206"/>
      <c r="F3" s="206"/>
      <c r="G3" s="206"/>
    </row>
    <row r="4" spans="1:7" ht="25.5" customHeight="1" x14ac:dyDescent="0.25">
      <c r="A4" s="214" t="s">
        <v>0</v>
      </c>
      <c r="B4" s="214" t="s">
        <v>1</v>
      </c>
      <c r="C4" s="216" t="s">
        <v>2</v>
      </c>
      <c r="D4" s="216"/>
      <c r="E4" s="216"/>
      <c r="F4" s="216"/>
      <c r="G4" s="216"/>
    </row>
    <row r="5" spans="1:7" ht="25.5" customHeight="1" x14ac:dyDescent="0.25">
      <c r="A5" s="214"/>
      <c r="B5" s="215"/>
      <c r="C5" s="88" t="s">
        <v>3</v>
      </c>
      <c r="D5" s="89" t="s">
        <v>4</v>
      </c>
      <c r="E5" s="88" t="s">
        <v>5</v>
      </c>
      <c r="F5" s="90" t="s">
        <v>6</v>
      </c>
      <c r="G5" s="90" t="s">
        <v>7</v>
      </c>
    </row>
    <row r="6" spans="1:7" ht="25.5" customHeight="1" x14ac:dyDescent="0.25">
      <c r="A6" s="211" t="s">
        <v>65</v>
      </c>
      <c r="B6" s="212"/>
      <c r="C6" s="212"/>
      <c r="D6" s="212"/>
      <c r="E6" s="212"/>
      <c r="F6" s="212"/>
      <c r="G6" s="213"/>
    </row>
    <row r="7" spans="1:7" ht="25.5" customHeight="1" x14ac:dyDescent="0.25">
      <c r="A7" s="48">
        <v>1.1000000000000001</v>
      </c>
      <c r="B7" s="201" t="s">
        <v>125</v>
      </c>
      <c r="C7" s="201"/>
      <c r="D7" s="201"/>
      <c r="E7" s="201"/>
      <c r="F7" s="201"/>
      <c r="G7" s="201"/>
    </row>
    <row r="8" spans="1:7" ht="25.5" customHeight="1" x14ac:dyDescent="0.25">
      <c r="A8" s="109"/>
      <c r="B8" s="110" t="s">
        <v>57</v>
      </c>
      <c r="C8" s="111"/>
      <c r="D8" s="112">
        <v>10000</v>
      </c>
      <c r="E8" s="113"/>
      <c r="F8" s="114"/>
      <c r="G8" s="113"/>
    </row>
    <row r="9" spans="1:7" ht="25.5" customHeight="1" x14ac:dyDescent="0.25">
      <c r="A9" s="115"/>
      <c r="B9" s="116" t="s">
        <v>58</v>
      </c>
      <c r="C9" s="117"/>
      <c r="D9" s="118"/>
      <c r="E9" s="119"/>
      <c r="F9" s="120"/>
      <c r="G9" s="119"/>
    </row>
    <row r="10" spans="1:7" ht="25.5" customHeight="1" x14ac:dyDescent="0.25">
      <c r="A10" s="45"/>
      <c r="B10" s="46"/>
      <c r="C10" s="217">
        <f>SUM(C8:F9)</f>
        <v>10000</v>
      </c>
      <c r="D10" s="218"/>
      <c r="E10" s="218"/>
      <c r="F10" s="218"/>
      <c r="G10" s="219"/>
    </row>
    <row r="11" spans="1:7" ht="25.5" customHeight="1" x14ac:dyDescent="0.25">
      <c r="A11" s="49">
        <v>1.2</v>
      </c>
      <c r="B11" s="210" t="s">
        <v>200</v>
      </c>
      <c r="C11" s="210"/>
      <c r="D11" s="210"/>
      <c r="E11" s="210"/>
      <c r="F11" s="210"/>
      <c r="G11" s="210"/>
    </row>
    <row r="12" spans="1:7" ht="25.5" customHeight="1" x14ac:dyDescent="0.25">
      <c r="A12" s="173"/>
      <c r="B12" s="174" t="s">
        <v>59</v>
      </c>
      <c r="C12" s="175"/>
      <c r="D12" s="176"/>
      <c r="E12" s="177"/>
      <c r="F12" s="178"/>
      <c r="G12" s="177"/>
    </row>
    <row r="13" spans="1:7" ht="25.5" customHeight="1" x14ac:dyDescent="0.25">
      <c r="A13" s="179"/>
      <c r="B13" s="180" t="s">
        <v>60</v>
      </c>
      <c r="C13" s="181"/>
      <c r="D13" s="182"/>
      <c r="E13" s="183"/>
      <c r="F13" s="184"/>
      <c r="G13" s="183"/>
    </row>
    <row r="14" spans="1:7" ht="25.5" customHeight="1" x14ac:dyDescent="0.25">
      <c r="A14" s="179"/>
      <c r="B14" s="180" t="s">
        <v>61</v>
      </c>
      <c r="C14" s="181"/>
      <c r="D14" s="182"/>
      <c r="E14" s="183"/>
      <c r="F14" s="184"/>
      <c r="G14" s="183">
        <v>650000</v>
      </c>
    </row>
    <row r="15" spans="1:7" ht="25.5" customHeight="1" x14ac:dyDescent="0.25">
      <c r="A15" s="179"/>
      <c r="B15" s="180" t="s">
        <v>62</v>
      </c>
      <c r="C15" s="181"/>
      <c r="D15" s="185"/>
      <c r="E15" s="183"/>
      <c r="F15" s="184"/>
      <c r="G15" s="183"/>
    </row>
    <row r="16" spans="1:7" ht="25.5" customHeight="1" x14ac:dyDescent="0.25">
      <c r="A16" s="186"/>
      <c r="B16" s="187" t="s">
        <v>63</v>
      </c>
      <c r="C16" s="188"/>
      <c r="D16" s="189"/>
      <c r="E16" s="190"/>
      <c r="F16" s="191"/>
      <c r="G16" s="190"/>
    </row>
    <row r="17" spans="1:9" ht="25.5" customHeight="1" x14ac:dyDescent="0.25">
      <c r="A17" s="45"/>
      <c r="B17" s="172" t="s">
        <v>201</v>
      </c>
      <c r="C17" s="192"/>
      <c r="D17" s="193"/>
      <c r="E17" s="193"/>
      <c r="F17" s="193"/>
      <c r="G17" s="194"/>
    </row>
    <row r="18" spans="1:9" ht="25.5" customHeight="1" x14ac:dyDescent="0.25">
      <c r="A18" s="44">
        <v>1.3</v>
      </c>
      <c r="B18" s="201" t="s">
        <v>126</v>
      </c>
      <c r="C18" s="201"/>
      <c r="D18" s="201"/>
      <c r="E18" s="201"/>
      <c r="F18" s="201"/>
      <c r="G18" s="201"/>
    </row>
    <row r="19" spans="1:9" ht="25.5" customHeight="1" x14ac:dyDescent="0.25">
      <c r="A19" s="109"/>
      <c r="B19" s="110" t="s">
        <v>57</v>
      </c>
      <c r="C19" s="111"/>
      <c r="D19" s="121">
        <v>58500</v>
      </c>
      <c r="E19" s="122"/>
      <c r="F19" s="114"/>
      <c r="G19" s="113"/>
    </row>
    <row r="20" spans="1:9" ht="25.5" customHeight="1" x14ac:dyDescent="0.25">
      <c r="A20" s="115"/>
      <c r="B20" s="116" t="s">
        <v>58</v>
      </c>
      <c r="C20" s="117"/>
      <c r="D20" s="123"/>
      <c r="E20" s="124"/>
      <c r="F20" s="120"/>
      <c r="G20" s="119"/>
    </row>
    <row r="21" spans="1:9" ht="25.5" customHeight="1" x14ac:dyDescent="0.25">
      <c r="A21" s="45"/>
      <c r="B21" s="73"/>
      <c r="C21" s="217">
        <f>SUM(C19:F20)</f>
        <v>58500</v>
      </c>
      <c r="D21" s="218"/>
      <c r="E21" s="218"/>
      <c r="F21" s="218"/>
      <c r="G21" s="219"/>
    </row>
    <row r="22" spans="1:9" ht="25.5" customHeight="1" x14ac:dyDescent="0.25">
      <c r="A22" s="53"/>
      <c r="B22" s="54" t="s">
        <v>13</v>
      </c>
      <c r="C22" s="207">
        <f>C10+C17+C21</f>
        <v>68500</v>
      </c>
      <c r="D22" s="208"/>
      <c r="E22" s="208"/>
      <c r="F22" s="208"/>
      <c r="G22" s="209"/>
    </row>
    <row r="23" spans="1:9" ht="25.5" customHeight="1" x14ac:dyDescent="0.25">
      <c r="A23" s="211" t="s">
        <v>66</v>
      </c>
      <c r="B23" s="212"/>
      <c r="C23" s="212"/>
      <c r="D23" s="212"/>
      <c r="E23" s="212"/>
      <c r="F23" s="212"/>
      <c r="G23" s="213"/>
    </row>
    <row r="24" spans="1:9" ht="25.5" customHeight="1" x14ac:dyDescent="0.25">
      <c r="A24" s="45">
        <v>2.1</v>
      </c>
      <c r="B24" s="46" t="s">
        <v>64</v>
      </c>
      <c r="C24" s="55"/>
      <c r="D24" s="50">
        <v>400000</v>
      </c>
      <c r="E24" s="51"/>
      <c r="F24" s="52"/>
      <c r="G24" s="51"/>
    </row>
    <row r="25" spans="1:9" ht="25.5" customHeight="1" x14ac:dyDescent="0.25">
      <c r="A25" s="53"/>
      <c r="B25" s="54" t="s">
        <v>13</v>
      </c>
      <c r="C25" s="207">
        <f>SUM(C24:G24)</f>
        <v>400000</v>
      </c>
      <c r="D25" s="208"/>
      <c r="E25" s="208"/>
      <c r="F25" s="208"/>
      <c r="G25" s="209"/>
    </row>
    <row r="26" spans="1:9" ht="25.5" customHeight="1" thickBot="1" x14ac:dyDescent="0.3">
      <c r="A26" s="56"/>
      <c r="B26" s="57" t="s">
        <v>9</v>
      </c>
      <c r="C26" s="202">
        <f>C22+C25</f>
        <v>468500</v>
      </c>
      <c r="D26" s="203"/>
      <c r="E26" s="203"/>
      <c r="F26" s="203"/>
      <c r="G26" s="204"/>
      <c r="I26" s="195">
        <f>+C26</f>
        <v>468500</v>
      </c>
    </row>
    <row r="27" spans="1:9" ht="25.5" customHeight="1" thickTop="1" x14ac:dyDescent="0.25"/>
  </sheetData>
  <mergeCells count="16">
    <mergeCell ref="B18:G18"/>
    <mergeCell ref="A1:G1"/>
    <mergeCell ref="C26:G26"/>
    <mergeCell ref="A2:G2"/>
    <mergeCell ref="A3:G3"/>
    <mergeCell ref="C25:G25"/>
    <mergeCell ref="B7:G7"/>
    <mergeCell ref="B11:G11"/>
    <mergeCell ref="A6:G6"/>
    <mergeCell ref="C22:G22"/>
    <mergeCell ref="A23:G23"/>
    <mergeCell ref="A4:A5"/>
    <mergeCell ref="B4:B5"/>
    <mergeCell ref="C4:G4"/>
    <mergeCell ref="C10:G10"/>
    <mergeCell ref="C21:G21"/>
  </mergeCells>
  <pageMargins left="0.62992125984251968" right="0.23622047244094491" top="0.74803149606299213" bottom="0.74803149606299213" header="0.31496062992125984" footer="0.31496062992125984"/>
  <pageSetup paperSize="9" scale="95" firstPageNumber="62" orientation="portrait" useFirstPageNumber="1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16" sqref="E16"/>
    </sheetView>
  </sheetViews>
  <sheetFormatPr defaultRowHeight="25.5" customHeight="1" x14ac:dyDescent="0.25"/>
  <cols>
    <col min="1" max="1" width="5.85546875" style="1" customWidth="1"/>
    <col min="2" max="2" width="31.28515625" style="1" customWidth="1"/>
    <col min="3" max="3" width="11.28515625" style="9" customWidth="1"/>
    <col min="4" max="4" width="12" style="10" bestFit="1" customWidth="1"/>
    <col min="5" max="5" width="12.28515625" style="9" customWidth="1"/>
    <col min="6" max="6" width="11.140625" style="9" bestFit="1" customWidth="1"/>
    <col min="7" max="7" width="14.42578125" style="9" bestFit="1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29" t="s">
        <v>92</v>
      </c>
      <c r="B2" s="229"/>
      <c r="C2" s="229"/>
      <c r="D2" s="229"/>
      <c r="E2" s="229"/>
      <c r="F2" s="229"/>
      <c r="G2" s="229"/>
    </row>
    <row r="3" spans="1:7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5.5" customHeight="1" x14ac:dyDescent="0.25">
      <c r="A5" s="231"/>
      <c r="B5" s="199"/>
      <c r="C5" s="91" t="s">
        <v>3</v>
      </c>
      <c r="D5" s="92" t="s">
        <v>4</v>
      </c>
      <c r="E5" s="91" t="s">
        <v>5</v>
      </c>
      <c r="F5" s="93" t="s">
        <v>6</v>
      </c>
      <c r="G5" s="93" t="s">
        <v>7</v>
      </c>
    </row>
    <row r="6" spans="1:7" ht="25.5" customHeight="1" x14ac:dyDescent="0.25">
      <c r="A6" s="226" t="s">
        <v>193</v>
      </c>
      <c r="B6" s="227"/>
      <c r="C6" s="227"/>
      <c r="D6" s="227"/>
      <c r="E6" s="227"/>
      <c r="F6" s="227"/>
      <c r="G6" s="228"/>
    </row>
    <row r="7" spans="1:7" ht="21" x14ac:dyDescent="0.25">
      <c r="A7" s="16">
        <v>1</v>
      </c>
      <c r="B7" s="21" t="s">
        <v>53</v>
      </c>
      <c r="C7" s="37"/>
      <c r="D7" s="38"/>
      <c r="E7" s="7">
        <v>1400000</v>
      </c>
      <c r="F7" s="19"/>
      <c r="G7" s="80"/>
    </row>
    <row r="8" spans="1:7" ht="21" x14ac:dyDescent="0.25">
      <c r="A8" s="16">
        <v>2</v>
      </c>
      <c r="B8" s="21" t="s">
        <v>54</v>
      </c>
      <c r="C8" s="37"/>
      <c r="D8" s="38"/>
      <c r="E8" s="7">
        <v>1500000</v>
      </c>
      <c r="F8" s="19"/>
      <c r="G8" s="80"/>
    </row>
    <row r="9" spans="1:7" ht="21" x14ac:dyDescent="0.25">
      <c r="A9" s="17">
        <v>3</v>
      </c>
      <c r="B9" s="21" t="s">
        <v>55</v>
      </c>
      <c r="C9" s="37"/>
      <c r="D9" s="38"/>
      <c r="E9" s="7">
        <v>300000</v>
      </c>
      <c r="F9" s="6"/>
      <c r="G9" s="7"/>
    </row>
    <row r="10" spans="1:7" ht="21" x14ac:dyDescent="0.25">
      <c r="A10" s="94">
        <v>4</v>
      </c>
      <c r="B10" s="21" t="s">
        <v>56</v>
      </c>
      <c r="C10" s="37"/>
      <c r="D10" s="38">
        <v>455000</v>
      </c>
      <c r="E10" s="7"/>
      <c r="F10" s="19"/>
      <c r="G10" s="80"/>
    </row>
    <row r="11" spans="1:7" ht="42" x14ac:dyDescent="0.25">
      <c r="A11" s="16">
        <v>5</v>
      </c>
      <c r="B11" s="13" t="s">
        <v>203</v>
      </c>
      <c r="C11" s="37"/>
      <c r="D11" s="38"/>
      <c r="E11" s="7"/>
      <c r="F11" s="19">
        <v>1059600</v>
      </c>
      <c r="G11" s="80"/>
    </row>
    <row r="12" spans="1:7" ht="21" x14ac:dyDescent="0.25">
      <c r="A12" s="16">
        <v>6</v>
      </c>
      <c r="B12" s="21" t="s">
        <v>198</v>
      </c>
      <c r="C12" s="37"/>
      <c r="D12" s="38"/>
      <c r="E12" s="7"/>
      <c r="F12" s="19">
        <v>298000</v>
      </c>
      <c r="G12" s="80"/>
    </row>
    <row r="13" spans="1:7" ht="21" hidden="1" x14ac:dyDescent="0.25">
      <c r="A13" s="16">
        <v>7</v>
      </c>
      <c r="B13" s="21" t="s">
        <v>204</v>
      </c>
      <c r="C13" s="37"/>
      <c r="D13" s="38"/>
      <c r="E13" s="7"/>
      <c r="F13" s="19"/>
      <c r="G13" s="80"/>
    </row>
    <row r="14" spans="1:7" ht="25.5" customHeight="1" x14ac:dyDescent="0.25">
      <c r="A14" s="36"/>
      <c r="B14" s="151" t="s">
        <v>13</v>
      </c>
      <c r="C14" s="220">
        <f>SUM(C7:F13)</f>
        <v>5012600</v>
      </c>
      <c r="D14" s="221"/>
      <c r="E14" s="221"/>
      <c r="F14" s="221"/>
      <c r="G14" s="222"/>
    </row>
    <row r="15" spans="1:7" ht="25.5" customHeight="1" x14ac:dyDescent="0.25">
      <c r="A15" s="226" t="s">
        <v>194</v>
      </c>
      <c r="B15" s="227"/>
      <c r="C15" s="227"/>
      <c r="D15" s="227"/>
      <c r="E15" s="227"/>
      <c r="F15" s="227"/>
      <c r="G15" s="228"/>
    </row>
    <row r="16" spans="1:7" ht="25.5" customHeight="1" x14ac:dyDescent="0.25">
      <c r="A16" s="8">
        <v>1</v>
      </c>
      <c r="B16" s="21" t="s">
        <v>195</v>
      </c>
      <c r="C16" s="3"/>
      <c r="D16" s="3"/>
      <c r="E16" s="3">
        <v>50000</v>
      </c>
      <c r="F16" s="3"/>
      <c r="G16" s="3"/>
    </row>
    <row r="17" spans="1:9" ht="63" x14ac:dyDescent="0.25">
      <c r="A17" s="8">
        <v>2</v>
      </c>
      <c r="B17" s="13" t="s">
        <v>196</v>
      </c>
      <c r="C17" s="7">
        <v>1836000</v>
      </c>
      <c r="D17" s="3"/>
      <c r="E17" s="3"/>
      <c r="F17" s="3"/>
      <c r="G17" s="3"/>
    </row>
    <row r="18" spans="1:9" ht="25.5" customHeight="1" x14ac:dyDescent="0.25">
      <c r="A18" s="36"/>
      <c r="B18" s="151" t="s">
        <v>13</v>
      </c>
      <c r="C18" s="220">
        <f>SUM(C16:F17)</f>
        <v>1886000</v>
      </c>
      <c r="D18" s="221"/>
      <c r="E18" s="221"/>
      <c r="F18" s="221"/>
      <c r="G18" s="222"/>
    </row>
    <row r="19" spans="1:9" ht="25.5" customHeight="1" thickBot="1" x14ac:dyDescent="0.3">
      <c r="A19" s="32"/>
      <c r="B19" s="33" t="s">
        <v>9</v>
      </c>
      <c r="C19" s="223">
        <f>+C14+C18</f>
        <v>6898600</v>
      </c>
      <c r="D19" s="224"/>
      <c r="E19" s="224"/>
      <c r="F19" s="224"/>
      <c r="G19" s="225"/>
      <c r="I19" s="196">
        <f>+C19</f>
        <v>6898600</v>
      </c>
    </row>
    <row r="20" spans="1:9" ht="25.5" customHeight="1" thickTop="1" x14ac:dyDescent="0.25"/>
    <row r="21" spans="1:9" ht="25.5" customHeight="1" x14ac:dyDescent="0.25">
      <c r="B21" s="171" t="s">
        <v>199</v>
      </c>
    </row>
  </sheetData>
  <mergeCells count="11">
    <mergeCell ref="A1:G1"/>
    <mergeCell ref="A2:G2"/>
    <mergeCell ref="A3:G3"/>
    <mergeCell ref="A4:A5"/>
    <mergeCell ref="B4:B5"/>
    <mergeCell ref="C4:G4"/>
    <mergeCell ref="C18:G18"/>
    <mergeCell ref="C19:G19"/>
    <mergeCell ref="A6:G6"/>
    <mergeCell ref="C14:G14"/>
    <mergeCell ref="A15:G15"/>
  </mergeCells>
  <pageMargins left="0.62992125984251968" right="0.23622047244094491" top="0.74803149606299213" bottom="0.74803149606299213" header="0.31496062992125984" footer="0.31496062992125984"/>
  <pageSetup paperSize="9" scale="95" firstPageNumber="63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0" zoomScaleNormal="110" workbookViewId="0">
      <selection activeCell="I1" sqref="I1:I1048576"/>
    </sheetView>
  </sheetViews>
  <sheetFormatPr defaultRowHeight="21" x14ac:dyDescent="0.25"/>
  <cols>
    <col min="1" max="1" width="5.85546875" style="1" customWidth="1"/>
    <col min="2" max="2" width="34.5703125" style="1" customWidth="1"/>
    <col min="3" max="3" width="12" style="9" bestFit="1" customWidth="1"/>
    <col min="4" max="4" width="10.5703125" style="9" bestFit="1" customWidth="1"/>
    <col min="5" max="5" width="10.5703125" style="9" customWidth="1"/>
    <col min="6" max="6" width="11.42578125" style="9" bestFit="1" customWidth="1"/>
    <col min="7" max="7" width="13.7109375" style="9" customWidth="1"/>
    <col min="8" max="8" width="9.140625" style="1" customWidth="1"/>
    <col min="9" max="9" width="0" style="1" hidden="1" customWidth="1"/>
    <col min="10" max="16384" width="9.140625" style="1"/>
  </cols>
  <sheetData>
    <row r="1" spans="1:7" ht="26.25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3.25" x14ac:dyDescent="0.25">
      <c r="A2" s="236" t="s">
        <v>143</v>
      </c>
      <c r="B2" s="236"/>
      <c r="C2" s="236"/>
      <c r="D2" s="236"/>
      <c r="E2" s="236"/>
      <c r="F2" s="236"/>
      <c r="G2" s="236"/>
    </row>
    <row r="3" spans="1:7" ht="23.25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x14ac:dyDescent="0.25">
      <c r="A6" s="226" t="s">
        <v>69</v>
      </c>
      <c r="B6" s="227"/>
      <c r="C6" s="227"/>
      <c r="D6" s="227"/>
      <c r="E6" s="227"/>
      <c r="F6" s="227"/>
      <c r="G6" s="228"/>
    </row>
    <row r="7" spans="1:7" ht="42" x14ac:dyDescent="0.25">
      <c r="A7" s="16">
        <v>1</v>
      </c>
      <c r="B7" s="22" t="s">
        <v>104</v>
      </c>
      <c r="C7" s="20">
        <v>15000</v>
      </c>
      <c r="D7" s="20"/>
      <c r="E7" s="20"/>
      <c r="F7" s="19"/>
      <c r="G7" s="14"/>
    </row>
    <row r="8" spans="1:7" ht="42" x14ac:dyDescent="0.25">
      <c r="A8" s="16">
        <v>2</v>
      </c>
      <c r="B8" s="22" t="s">
        <v>105</v>
      </c>
      <c r="C8" s="20">
        <v>3000</v>
      </c>
      <c r="D8" s="20"/>
      <c r="E8" s="20"/>
      <c r="F8" s="19"/>
      <c r="G8" s="14"/>
    </row>
    <row r="9" spans="1:7" ht="24.75" customHeight="1" x14ac:dyDescent="0.25">
      <c r="A9" s="2">
        <v>3</v>
      </c>
      <c r="B9" s="13" t="s">
        <v>11</v>
      </c>
      <c r="C9" s="3">
        <v>1000</v>
      </c>
      <c r="D9" s="3"/>
      <c r="E9" s="3"/>
      <c r="F9" s="6"/>
      <c r="G9" s="7"/>
    </row>
    <row r="10" spans="1:7" ht="42" x14ac:dyDescent="0.25">
      <c r="A10" s="94">
        <v>4</v>
      </c>
      <c r="B10" s="95" t="s">
        <v>50</v>
      </c>
      <c r="C10" s="96">
        <v>17000</v>
      </c>
      <c r="D10" s="96"/>
      <c r="E10" s="96"/>
      <c r="F10" s="97"/>
      <c r="G10" s="98"/>
    </row>
    <row r="11" spans="1:7" ht="24.75" customHeight="1" x14ac:dyDescent="0.25">
      <c r="A11" s="36"/>
      <c r="B11" s="35" t="s">
        <v>13</v>
      </c>
      <c r="C11" s="220">
        <f>SUM(C7:F10)</f>
        <v>36000</v>
      </c>
      <c r="D11" s="221"/>
      <c r="E11" s="221"/>
      <c r="F11" s="221"/>
      <c r="G11" s="222"/>
    </row>
    <row r="12" spans="1:7" ht="25.5" customHeight="1" x14ac:dyDescent="0.25">
      <c r="A12" s="226" t="s">
        <v>70</v>
      </c>
      <c r="B12" s="227"/>
      <c r="C12" s="227"/>
      <c r="D12" s="227"/>
      <c r="E12" s="227"/>
      <c r="F12" s="227"/>
      <c r="G12" s="228"/>
    </row>
    <row r="13" spans="1:7" ht="25.5" customHeight="1" x14ac:dyDescent="0.25">
      <c r="A13" s="8">
        <v>1</v>
      </c>
      <c r="B13" s="21" t="s">
        <v>14</v>
      </c>
      <c r="C13" s="3"/>
      <c r="D13" s="3"/>
      <c r="E13" s="3">
        <v>12000</v>
      </c>
      <c r="F13" s="3"/>
      <c r="G13" s="3"/>
    </row>
    <row r="14" spans="1:7" ht="25.5" customHeight="1" x14ac:dyDescent="0.25">
      <c r="A14" s="36"/>
      <c r="B14" s="35" t="s">
        <v>13</v>
      </c>
      <c r="C14" s="220">
        <f>SUM(C13:F13)</f>
        <v>12000</v>
      </c>
      <c r="D14" s="221"/>
      <c r="E14" s="221"/>
      <c r="F14" s="221"/>
      <c r="G14" s="222"/>
    </row>
    <row r="15" spans="1:7" ht="25.5" customHeight="1" x14ac:dyDescent="0.25">
      <c r="A15" s="233" t="s">
        <v>71</v>
      </c>
      <c r="B15" s="234"/>
      <c r="C15" s="234"/>
      <c r="D15" s="234"/>
      <c r="E15" s="234"/>
      <c r="F15" s="234"/>
      <c r="G15" s="235"/>
    </row>
    <row r="16" spans="1:7" ht="25.5" customHeight="1" x14ac:dyDescent="0.25">
      <c r="A16" s="8">
        <v>1</v>
      </c>
      <c r="B16" s="21" t="s">
        <v>14</v>
      </c>
      <c r="C16" s="3"/>
      <c r="D16" s="3"/>
      <c r="E16" s="3">
        <v>12000</v>
      </c>
      <c r="F16" s="3"/>
      <c r="G16" s="3"/>
    </row>
    <row r="17" spans="1:9" ht="25.5" customHeight="1" x14ac:dyDescent="0.25">
      <c r="A17" s="36"/>
      <c r="B17" s="35" t="s">
        <v>13</v>
      </c>
      <c r="C17" s="220">
        <f>SUM(C16:F16)</f>
        <v>12000</v>
      </c>
      <c r="D17" s="221"/>
      <c r="E17" s="221"/>
      <c r="F17" s="221"/>
      <c r="G17" s="222"/>
    </row>
    <row r="18" spans="1:9" ht="25.5" customHeight="1" thickBot="1" x14ac:dyDescent="0.3">
      <c r="A18" s="32"/>
      <c r="B18" s="33" t="s">
        <v>9</v>
      </c>
      <c r="C18" s="223">
        <f>C11+C14+C17</f>
        <v>60000</v>
      </c>
      <c r="D18" s="224"/>
      <c r="E18" s="224"/>
      <c r="F18" s="224"/>
      <c r="G18" s="225"/>
      <c r="I18" s="196">
        <f>+C18</f>
        <v>60000</v>
      </c>
    </row>
    <row r="19" spans="1:9" ht="21.75" thickTop="1" x14ac:dyDescent="0.25"/>
  </sheetData>
  <mergeCells count="13">
    <mergeCell ref="C18:G18"/>
    <mergeCell ref="C11:G11"/>
    <mergeCell ref="A4:A5"/>
    <mergeCell ref="B4:B5"/>
    <mergeCell ref="C4:G4"/>
    <mergeCell ref="C14:G14"/>
    <mergeCell ref="A1:G1"/>
    <mergeCell ref="A6:G6"/>
    <mergeCell ref="A12:G12"/>
    <mergeCell ref="A15:G15"/>
    <mergeCell ref="C17:G17"/>
    <mergeCell ref="A2:G2"/>
    <mergeCell ref="A3:G3"/>
  </mergeCells>
  <pageMargins left="0.62992125984251968" right="0.23622047244094491" top="0.74803149606299213" bottom="0.74803149606299213" header="0.31496062992125984" footer="0.31496062992125984"/>
  <pageSetup paperSize="9" scale="95" firstPageNumber="64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I1" sqref="I1:I1048576"/>
    </sheetView>
  </sheetViews>
  <sheetFormatPr defaultRowHeight="25.5" customHeight="1" x14ac:dyDescent="0.25"/>
  <cols>
    <col min="1" max="1" width="5.85546875" style="1" customWidth="1"/>
    <col min="2" max="2" width="33.42578125" style="1" customWidth="1"/>
    <col min="3" max="3" width="11.85546875" style="9" bestFit="1" customWidth="1"/>
    <col min="4" max="4" width="10.140625" style="9" customWidth="1"/>
    <col min="5" max="5" width="12.28515625" style="9" customWidth="1"/>
    <col min="6" max="6" width="11.140625" style="9" bestFit="1" customWidth="1"/>
    <col min="7" max="7" width="13.710937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36" t="s">
        <v>142</v>
      </c>
      <c r="B2" s="236"/>
      <c r="C2" s="236"/>
      <c r="D2" s="236"/>
      <c r="E2" s="236"/>
      <c r="F2" s="236"/>
      <c r="G2" s="236"/>
    </row>
    <row r="3" spans="1:7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5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1" x14ac:dyDescent="0.25">
      <c r="A6" s="237" t="s">
        <v>72</v>
      </c>
      <c r="B6" s="238"/>
      <c r="C6" s="238"/>
      <c r="D6" s="238"/>
      <c r="E6" s="238"/>
      <c r="F6" s="238"/>
      <c r="G6" s="239"/>
    </row>
    <row r="7" spans="1:7" ht="25.5" customHeight="1" x14ac:dyDescent="0.25">
      <c r="A7" s="125">
        <v>1</v>
      </c>
      <c r="B7" s="126" t="s">
        <v>15</v>
      </c>
      <c r="C7" s="127"/>
      <c r="D7" s="127"/>
      <c r="E7" s="128"/>
      <c r="F7" s="129"/>
      <c r="G7" s="130"/>
    </row>
    <row r="8" spans="1:7" ht="25.5" customHeight="1" x14ac:dyDescent="0.25">
      <c r="A8" s="131"/>
      <c r="B8" s="132" t="s">
        <v>16</v>
      </c>
      <c r="C8" s="133"/>
      <c r="D8" s="133"/>
      <c r="E8" s="134"/>
      <c r="F8" s="135"/>
      <c r="G8" s="136"/>
    </row>
    <row r="9" spans="1:7" ht="25.5" customHeight="1" x14ac:dyDescent="0.25">
      <c r="A9" s="131"/>
      <c r="B9" s="132" t="s">
        <v>17</v>
      </c>
      <c r="C9" s="133"/>
      <c r="D9" s="133"/>
      <c r="E9" s="134"/>
      <c r="F9" s="135"/>
      <c r="G9" s="136"/>
    </row>
    <row r="10" spans="1:7" ht="25.5" customHeight="1" x14ac:dyDescent="0.25">
      <c r="A10" s="131"/>
      <c r="B10" s="132" t="s">
        <v>18</v>
      </c>
      <c r="C10" s="133"/>
      <c r="D10" s="133"/>
      <c r="E10" s="134">
        <v>70000</v>
      </c>
      <c r="F10" s="135"/>
      <c r="G10" s="136"/>
    </row>
    <row r="11" spans="1:7" ht="25.5" customHeight="1" x14ac:dyDescent="0.25">
      <c r="A11" s="131"/>
      <c r="B11" s="132" t="s">
        <v>19</v>
      </c>
      <c r="C11" s="133"/>
      <c r="D11" s="133"/>
      <c r="E11" s="134"/>
      <c r="F11" s="135"/>
      <c r="G11" s="136"/>
    </row>
    <row r="12" spans="1:7" ht="25.5" customHeight="1" x14ac:dyDescent="0.25">
      <c r="A12" s="131"/>
      <c r="B12" s="132" t="s">
        <v>20</v>
      </c>
      <c r="C12" s="133"/>
      <c r="D12" s="133"/>
      <c r="E12" s="134"/>
      <c r="F12" s="135"/>
      <c r="G12" s="136"/>
    </row>
    <row r="13" spans="1:7" ht="25.5" customHeight="1" x14ac:dyDescent="0.25">
      <c r="A13" s="137"/>
      <c r="B13" s="138" t="s">
        <v>21</v>
      </c>
      <c r="C13" s="139"/>
      <c r="D13" s="139"/>
      <c r="E13" s="140"/>
      <c r="F13" s="141"/>
      <c r="G13" s="142"/>
    </row>
    <row r="14" spans="1:7" ht="25.5" customHeight="1" x14ac:dyDescent="0.25">
      <c r="A14" s="36"/>
      <c r="B14" s="40" t="s">
        <v>13</v>
      </c>
      <c r="C14" s="220">
        <f>SUM(C7:F13)</f>
        <v>70000</v>
      </c>
      <c r="D14" s="221"/>
      <c r="E14" s="221"/>
      <c r="F14" s="221"/>
      <c r="G14" s="222"/>
    </row>
    <row r="15" spans="1:7" ht="25.5" customHeight="1" x14ac:dyDescent="0.25">
      <c r="A15" s="226" t="s">
        <v>73</v>
      </c>
      <c r="B15" s="227"/>
      <c r="C15" s="227"/>
      <c r="D15" s="227"/>
      <c r="E15" s="227"/>
      <c r="F15" s="227"/>
      <c r="G15" s="228"/>
    </row>
    <row r="16" spans="1:7" ht="25.5" customHeight="1" x14ac:dyDescent="0.25">
      <c r="A16" s="125">
        <v>1</v>
      </c>
      <c r="B16" s="126" t="s">
        <v>8</v>
      </c>
      <c r="C16" s="127"/>
      <c r="D16" s="127"/>
      <c r="E16" s="128"/>
      <c r="F16" s="129"/>
      <c r="G16" s="130"/>
    </row>
    <row r="17" spans="1:7" ht="25.5" customHeight="1" x14ac:dyDescent="0.25">
      <c r="A17" s="131"/>
      <c r="B17" s="132" t="s">
        <v>22</v>
      </c>
      <c r="C17" s="133"/>
      <c r="D17" s="133"/>
      <c r="E17" s="134">
        <v>5000</v>
      </c>
      <c r="F17" s="135"/>
      <c r="G17" s="136"/>
    </row>
    <row r="18" spans="1:7" ht="25.5" customHeight="1" x14ac:dyDescent="0.25">
      <c r="A18" s="137"/>
      <c r="B18" s="138" t="s">
        <v>28</v>
      </c>
      <c r="C18" s="139"/>
      <c r="D18" s="139"/>
      <c r="E18" s="140"/>
      <c r="F18" s="141"/>
      <c r="G18" s="142"/>
    </row>
    <row r="19" spans="1:7" ht="25.5" customHeight="1" x14ac:dyDescent="0.25">
      <c r="A19" s="28">
        <v>2</v>
      </c>
      <c r="B19" s="26" t="s">
        <v>27</v>
      </c>
      <c r="C19" s="85"/>
      <c r="D19" s="85"/>
      <c r="E19" s="99">
        <v>80000</v>
      </c>
      <c r="F19" s="6"/>
      <c r="G19" s="7"/>
    </row>
    <row r="20" spans="1:7" ht="25.5" customHeight="1" x14ac:dyDescent="0.25">
      <c r="A20" s="28">
        <v>3</v>
      </c>
      <c r="B20" s="26" t="s">
        <v>128</v>
      </c>
      <c r="C20" s="43">
        <v>75000</v>
      </c>
      <c r="D20" s="43"/>
      <c r="E20" s="76"/>
      <c r="F20" s="42"/>
      <c r="G20" s="42"/>
    </row>
    <row r="21" spans="1:7" ht="25.5" customHeight="1" x14ac:dyDescent="0.25">
      <c r="A21" s="36"/>
      <c r="B21" s="40" t="s">
        <v>13</v>
      </c>
      <c r="C21" s="220">
        <f>SUM(C16:F20)</f>
        <v>160000</v>
      </c>
      <c r="D21" s="221"/>
      <c r="E21" s="221"/>
      <c r="F21" s="221"/>
      <c r="G21" s="222"/>
    </row>
    <row r="22" spans="1:7" ht="25.5" customHeight="1" x14ac:dyDescent="0.25">
      <c r="A22" s="226" t="s">
        <v>127</v>
      </c>
      <c r="B22" s="227"/>
      <c r="C22" s="227"/>
      <c r="D22" s="227"/>
      <c r="E22" s="227"/>
      <c r="F22" s="227"/>
      <c r="G22" s="228"/>
    </row>
    <row r="23" spans="1:7" ht="42" x14ac:dyDescent="0.25">
      <c r="A23" s="16">
        <v>1</v>
      </c>
      <c r="B23" s="22" t="s">
        <v>51</v>
      </c>
      <c r="C23" s="20">
        <v>31200</v>
      </c>
      <c r="D23" s="20"/>
      <c r="E23" s="20"/>
      <c r="F23" s="19"/>
      <c r="G23" s="14"/>
    </row>
    <row r="24" spans="1:7" ht="25.5" customHeight="1" x14ac:dyDescent="0.25">
      <c r="A24" s="2">
        <v>2</v>
      </c>
      <c r="B24" s="13" t="s">
        <v>23</v>
      </c>
      <c r="C24" s="3">
        <v>5000</v>
      </c>
      <c r="D24" s="3"/>
      <c r="E24" s="3"/>
      <c r="F24" s="6"/>
      <c r="G24" s="7"/>
    </row>
    <row r="25" spans="1:7" ht="25.5" customHeight="1" x14ac:dyDescent="0.25">
      <c r="A25" s="2">
        <v>3</v>
      </c>
      <c r="B25" s="13" t="s">
        <v>24</v>
      </c>
      <c r="C25" s="3"/>
      <c r="D25" s="3">
        <v>40000</v>
      </c>
      <c r="E25" s="3"/>
      <c r="F25" s="6"/>
      <c r="G25" s="7"/>
    </row>
    <row r="26" spans="1:7" ht="25.5" customHeight="1" x14ac:dyDescent="0.25">
      <c r="A26" s="2">
        <v>4</v>
      </c>
      <c r="B26" s="13" t="s">
        <v>25</v>
      </c>
      <c r="C26" s="3"/>
      <c r="D26" s="3"/>
      <c r="E26" s="3">
        <v>60000</v>
      </c>
      <c r="F26" s="6"/>
      <c r="G26" s="7"/>
    </row>
    <row r="27" spans="1:7" ht="25.5" customHeight="1" x14ac:dyDescent="0.25">
      <c r="A27" s="36"/>
      <c r="B27" s="40" t="s">
        <v>13</v>
      </c>
      <c r="C27" s="220">
        <f>SUM(C23:F26)</f>
        <v>136200</v>
      </c>
      <c r="D27" s="221"/>
      <c r="E27" s="221"/>
      <c r="F27" s="221"/>
      <c r="G27" s="222"/>
    </row>
    <row r="28" spans="1:7" ht="25.5" hidden="1" customHeight="1" x14ac:dyDescent="0.25">
      <c r="A28" s="226" t="s">
        <v>74</v>
      </c>
      <c r="B28" s="228"/>
      <c r="C28" s="5"/>
      <c r="D28" s="5"/>
      <c r="E28" s="5"/>
      <c r="F28" s="6"/>
      <c r="G28" s="7"/>
    </row>
    <row r="29" spans="1:7" ht="25.5" hidden="1" customHeight="1" x14ac:dyDescent="0.25">
      <c r="A29" s="2">
        <v>1</v>
      </c>
      <c r="B29" s="13" t="s">
        <v>26</v>
      </c>
      <c r="C29" s="3"/>
      <c r="D29" s="3"/>
      <c r="E29" s="3"/>
      <c r="F29" s="6"/>
      <c r="G29" s="7"/>
    </row>
    <row r="30" spans="1:7" ht="25.5" hidden="1" customHeight="1" x14ac:dyDescent="0.25">
      <c r="A30" s="2">
        <v>2</v>
      </c>
      <c r="B30" s="13" t="s">
        <v>23</v>
      </c>
      <c r="C30" s="3"/>
      <c r="D30" s="3"/>
      <c r="E30" s="3"/>
      <c r="F30" s="6"/>
      <c r="G30" s="7"/>
    </row>
    <row r="31" spans="1:7" ht="25.5" hidden="1" customHeight="1" x14ac:dyDescent="0.25">
      <c r="A31" s="2">
        <v>4</v>
      </c>
      <c r="B31" s="13" t="s">
        <v>27</v>
      </c>
      <c r="C31" s="3"/>
      <c r="D31" s="3"/>
      <c r="E31" s="3"/>
      <c r="F31" s="6"/>
      <c r="G31" s="7"/>
    </row>
    <row r="32" spans="1:7" ht="25.5" hidden="1" customHeight="1" x14ac:dyDescent="0.25">
      <c r="A32" s="36"/>
      <c r="B32" s="40" t="s">
        <v>13</v>
      </c>
      <c r="C32" s="220">
        <f>SUM(C29:F31)</f>
        <v>0</v>
      </c>
      <c r="D32" s="221"/>
      <c r="E32" s="221"/>
      <c r="F32" s="221"/>
      <c r="G32" s="222"/>
    </row>
    <row r="33" spans="1:9" ht="25.5" customHeight="1" thickBot="1" x14ac:dyDescent="0.3">
      <c r="A33" s="32"/>
      <c r="B33" s="33" t="s">
        <v>9</v>
      </c>
      <c r="C33" s="202">
        <f>C14+C21+C27+C32</f>
        <v>366200</v>
      </c>
      <c r="D33" s="203"/>
      <c r="E33" s="203"/>
      <c r="F33" s="203"/>
      <c r="G33" s="204"/>
      <c r="I33" s="196">
        <f>+C33</f>
        <v>366200</v>
      </c>
    </row>
    <row r="34" spans="1:9" ht="25.5" customHeight="1" thickTop="1" x14ac:dyDescent="0.25"/>
  </sheetData>
  <mergeCells count="15">
    <mergeCell ref="A28:B28"/>
    <mergeCell ref="C32:G32"/>
    <mergeCell ref="C33:G33"/>
    <mergeCell ref="A2:G2"/>
    <mergeCell ref="A3:G3"/>
    <mergeCell ref="C14:G14"/>
    <mergeCell ref="C21:G21"/>
    <mergeCell ref="A4:A5"/>
    <mergeCell ref="B4:B5"/>
    <mergeCell ref="C4:G4"/>
    <mergeCell ref="A1:G1"/>
    <mergeCell ref="A6:G6"/>
    <mergeCell ref="A22:G22"/>
    <mergeCell ref="A15:G15"/>
    <mergeCell ref="C27:G27"/>
  </mergeCells>
  <pageMargins left="0.62992125984251968" right="0.23622047244094491" top="0.59055118110236227" bottom="0" header="0.23622047244094491" footer="0"/>
  <pageSetup paperSize="9" scale="95" firstPageNumber="65" orientation="portrait" useFirstPageNumber="1" r:id="rId1"/>
  <headerFooter>
    <oddHeader>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95" zoomScaleNormal="95" workbookViewId="0">
      <selection activeCell="I55" sqref="I1:I1048576"/>
    </sheetView>
  </sheetViews>
  <sheetFormatPr defaultRowHeight="21" x14ac:dyDescent="0.25"/>
  <cols>
    <col min="1" max="1" width="5.85546875" style="1" customWidth="1"/>
    <col min="2" max="2" width="30.28515625" style="1" customWidth="1"/>
    <col min="3" max="3" width="13.140625" style="9" customWidth="1"/>
    <col min="4" max="4" width="12.85546875" style="9" customWidth="1"/>
    <col min="5" max="5" width="10.42578125" style="9" customWidth="1"/>
    <col min="6" max="6" width="12.42578125" style="9" customWidth="1"/>
    <col min="7" max="7" width="13.7109375" style="9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6.25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36" t="s">
        <v>141</v>
      </c>
      <c r="B2" s="236"/>
      <c r="C2" s="236"/>
      <c r="D2" s="236"/>
      <c r="E2" s="236"/>
      <c r="F2" s="236"/>
      <c r="G2" s="236"/>
    </row>
    <row r="3" spans="1:7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5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5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5.5" customHeight="1" x14ac:dyDescent="0.25">
      <c r="A6" s="240" t="s">
        <v>129</v>
      </c>
      <c r="B6" s="241"/>
      <c r="C6" s="143"/>
      <c r="D6" s="143"/>
      <c r="E6" s="143"/>
      <c r="F6" s="144"/>
      <c r="G6" s="6"/>
    </row>
    <row r="7" spans="1:7" ht="42" x14ac:dyDescent="0.25">
      <c r="A7" s="16">
        <v>1</v>
      </c>
      <c r="B7" s="22" t="s">
        <v>52</v>
      </c>
      <c r="C7" s="34">
        <v>3000</v>
      </c>
      <c r="D7" s="20"/>
      <c r="E7" s="20"/>
      <c r="F7" s="19"/>
      <c r="G7" s="14"/>
    </row>
    <row r="8" spans="1:7" ht="24.75" customHeight="1" x14ac:dyDescent="0.25">
      <c r="A8" s="2">
        <v>2</v>
      </c>
      <c r="B8" s="13" t="s">
        <v>29</v>
      </c>
      <c r="C8" s="3">
        <v>4500</v>
      </c>
      <c r="D8" s="3"/>
      <c r="E8" s="3"/>
      <c r="F8" s="6"/>
      <c r="G8" s="7"/>
    </row>
    <row r="9" spans="1:7" ht="42" x14ac:dyDescent="0.25">
      <c r="A9" s="11">
        <v>3</v>
      </c>
      <c r="B9" s="22" t="s">
        <v>106</v>
      </c>
      <c r="C9" s="20"/>
      <c r="D9" s="74">
        <v>65000</v>
      </c>
      <c r="E9" s="20"/>
      <c r="F9" s="14"/>
      <c r="G9" s="14"/>
    </row>
    <row r="10" spans="1:7" x14ac:dyDescent="0.25">
      <c r="A10" s="242" t="s">
        <v>13</v>
      </c>
      <c r="B10" s="243"/>
      <c r="C10" s="220">
        <f>SUM(C7:F9)</f>
        <v>72500</v>
      </c>
      <c r="D10" s="221"/>
      <c r="E10" s="221"/>
      <c r="F10" s="221"/>
      <c r="G10" s="222"/>
    </row>
    <row r="11" spans="1:7" x14ac:dyDescent="0.25">
      <c r="A11" s="240" t="s">
        <v>130</v>
      </c>
      <c r="B11" s="241"/>
      <c r="C11" s="143"/>
      <c r="D11" s="143"/>
      <c r="E11" s="143"/>
      <c r="F11" s="144"/>
      <c r="G11" s="6"/>
    </row>
    <row r="12" spans="1:7" ht="42" x14ac:dyDescent="0.25">
      <c r="A12" s="16">
        <v>1</v>
      </c>
      <c r="B12" s="22" t="s">
        <v>52</v>
      </c>
      <c r="C12" s="84">
        <v>3000</v>
      </c>
      <c r="D12" s="84"/>
      <c r="E12" s="84"/>
      <c r="F12" s="19"/>
      <c r="G12" s="80"/>
    </row>
    <row r="13" spans="1:7" x14ac:dyDescent="0.25">
      <c r="A13" s="17">
        <v>2</v>
      </c>
      <c r="B13" s="13" t="s">
        <v>29</v>
      </c>
      <c r="C13" s="3">
        <v>4500</v>
      </c>
      <c r="D13" s="3"/>
      <c r="E13" s="3"/>
      <c r="F13" s="6"/>
      <c r="G13" s="7"/>
    </row>
    <row r="14" spans="1:7" ht="42" x14ac:dyDescent="0.25">
      <c r="A14" s="82">
        <v>3</v>
      </c>
      <c r="B14" s="22" t="s">
        <v>106</v>
      </c>
      <c r="C14" s="84"/>
      <c r="D14" s="74">
        <v>75000</v>
      </c>
      <c r="E14" s="84"/>
      <c r="F14" s="80"/>
      <c r="G14" s="80"/>
    </row>
    <row r="15" spans="1:7" x14ac:dyDescent="0.25">
      <c r="A15" s="242" t="s">
        <v>13</v>
      </c>
      <c r="B15" s="243"/>
      <c r="C15" s="220">
        <f>SUM(C12:F14)</f>
        <v>82500</v>
      </c>
      <c r="D15" s="221"/>
      <c r="E15" s="221"/>
      <c r="F15" s="221"/>
      <c r="G15" s="222"/>
    </row>
    <row r="16" spans="1:7" x14ac:dyDescent="0.25">
      <c r="A16" s="226" t="s">
        <v>131</v>
      </c>
      <c r="B16" s="227"/>
      <c r="C16" s="145"/>
      <c r="D16" s="145"/>
      <c r="E16" s="145"/>
      <c r="F16" s="146"/>
      <c r="G16" s="4"/>
    </row>
    <row r="17" spans="1:7" ht="42" x14ac:dyDescent="0.25">
      <c r="A17" s="78">
        <v>1</v>
      </c>
      <c r="B17" s="22" t="s">
        <v>52</v>
      </c>
      <c r="C17" s="74">
        <v>3000</v>
      </c>
      <c r="D17" s="20"/>
      <c r="E17" s="20"/>
      <c r="F17" s="19"/>
      <c r="G17" s="14"/>
    </row>
    <row r="18" spans="1:7" ht="24.75" customHeight="1" x14ac:dyDescent="0.25">
      <c r="A18" s="2">
        <v>2</v>
      </c>
      <c r="B18" s="13" t="s">
        <v>30</v>
      </c>
      <c r="C18" s="3">
        <v>6000</v>
      </c>
      <c r="D18" s="3"/>
      <c r="E18" s="3"/>
      <c r="F18" s="6"/>
      <c r="G18" s="7"/>
    </row>
    <row r="19" spans="1:7" ht="24.75" customHeight="1" x14ac:dyDescent="0.25">
      <c r="A19" s="2">
        <v>3</v>
      </c>
      <c r="B19" s="13" t="s">
        <v>29</v>
      </c>
      <c r="C19" s="3">
        <v>4500</v>
      </c>
      <c r="D19" s="3"/>
      <c r="E19" s="3"/>
      <c r="F19" s="6"/>
      <c r="G19" s="7"/>
    </row>
    <row r="20" spans="1:7" ht="42" x14ac:dyDescent="0.25">
      <c r="A20" s="78">
        <v>4</v>
      </c>
      <c r="B20" s="22" t="s">
        <v>106</v>
      </c>
      <c r="C20" s="20"/>
      <c r="D20" s="74">
        <v>110000</v>
      </c>
      <c r="E20" s="20"/>
      <c r="F20" s="19"/>
      <c r="G20" s="14"/>
    </row>
    <row r="21" spans="1:7" ht="24" customHeight="1" x14ac:dyDescent="0.25">
      <c r="A21" s="242" t="s">
        <v>13</v>
      </c>
      <c r="B21" s="243"/>
      <c r="C21" s="220">
        <f>SUM(C17:F20)</f>
        <v>123500</v>
      </c>
      <c r="D21" s="221"/>
      <c r="E21" s="221"/>
      <c r="F21" s="221"/>
      <c r="G21" s="222"/>
    </row>
    <row r="22" spans="1:7" ht="24" customHeight="1" x14ac:dyDescent="0.25">
      <c r="A22" s="226" t="s">
        <v>132</v>
      </c>
      <c r="B22" s="227"/>
      <c r="C22" s="143"/>
      <c r="D22" s="143"/>
      <c r="E22" s="143"/>
      <c r="F22" s="144"/>
      <c r="G22" s="6"/>
    </row>
    <row r="23" spans="1:7" ht="42" x14ac:dyDescent="0.25">
      <c r="A23" s="78">
        <v>1</v>
      </c>
      <c r="B23" s="22" t="s">
        <v>52</v>
      </c>
      <c r="C23" s="74">
        <v>3000</v>
      </c>
      <c r="D23" s="20"/>
      <c r="E23" s="20"/>
      <c r="F23" s="14"/>
      <c r="G23" s="14"/>
    </row>
    <row r="24" spans="1:7" ht="24" customHeight="1" x14ac:dyDescent="0.25">
      <c r="A24" s="2">
        <v>2</v>
      </c>
      <c r="B24" s="13" t="s">
        <v>30</v>
      </c>
      <c r="C24" s="3">
        <v>6000</v>
      </c>
      <c r="D24" s="3"/>
      <c r="E24" s="3"/>
      <c r="F24" s="7"/>
      <c r="G24" s="7"/>
    </row>
    <row r="25" spans="1:7" ht="24" customHeight="1" x14ac:dyDescent="0.25">
      <c r="A25" s="2">
        <v>3</v>
      </c>
      <c r="B25" s="13" t="s">
        <v>29</v>
      </c>
      <c r="C25" s="3">
        <v>4500</v>
      </c>
      <c r="D25" s="3"/>
      <c r="E25" s="3"/>
      <c r="F25" s="7"/>
      <c r="G25" s="7"/>
    </row>
    <row r="26" spans="1:7" ht="42" x14ac:dyDescent="0.25">
      <c r="A26" s="78">
        <v>4</v>
      </c>
      <c r="B26" s="22" t="s">
        <v>106</v>
      </c>
      <c r="C26" s="20"/>
      <c r="D26" s="74">
        <v>110000</v>
      </c>
      <c r="E26" s="20"/>
      <c r="F26" s="14"/>
      <c r="G26" s="14"/>
    </row>
    <row r="27" spans="1:7" ht="24" customHeight="1" x14ac:dyDescent="0.25">
      <c r="A27" s="242" t="s">
        <v>13</v>
      </c>
      <c r="B27" s="243"/>
      <c r="C27" s="220">
        <f>SUM(C23:F26)</f>
        <v>123500</v>
      </c>
      <c r="D27" s="221"/>
      <c r="E27" s="221"/>
      <c r="F27" s="221"/>
      <c r="G27" s="222"/>
    </row>
    <row r="28" spans="1:7" ht="24" customHeight="1" x14ac:dyDescent="0.25">
      <c r="A28" s="100"/>
      <c r="B28" s="100"/>
      <c r="C28" s="101"/>
      <c r="D28" s="101"/>
      <c r="E28" s="101"/>
      <c r="F28" s="101"/>
      <c r="G28" s="101"/>
    </row>
    <row r="29" spans="1:7" ht="24" customHeight="1" x14ac:dyDescent="0.25">
      <c r="A29" s="226" t="s">
        <v>133</v>
      </c>
      <c r="B29" s="227"/>
      <c r="C29" s="143"/>
      <c r="D29" s="143"/>
      <c r="E29" s="143"/>
      <c r="F29" s="144"/>
      <c r="G29" s="6"/>
    </row>
    <row r="30" spans="1:7" ht="42" x14ac:dyDescent="0.25">
      <c r="A30" s="78">
        <v>1</v>
      </c>
      <c r="B30" s="22" t="s">
        <v>52</v>
      </c>
      <c r="C30" s="74">
        <v>3000</v>
      </c>
      <c r="D30" s="20"/>
      <c r="E30" s="20"/>
      <c r="F30" s="14"/>
      <c r="G30" s="14"/>
    </row>
    <row r="31" spans="1:7" ht="24" customHeight="1" x14ac:dyDescent="0.25">
      <c r="A31" s="2">
        <v>2</v>
      </c>
      <c r="B31" s="13" t="s">
        <v>30</v>
      </c>
      <c r="C31" s="3">
        <v>6000</v>
      </c>
      <c r="D31" s="3"/>
      <c r="E31" s="3"/>
      <c r="F31" s="7"/>
      <c r="G31" s="7"/>
    </row>
    <row r="32" spans="1:7" ht="24" customHeight="1" x14ac:dyDescent="0.25">
      <c r="A32" s="2">
        <v>3</v>
      </c>
      <c r="B32" s="13" t="s">
        <v>29</v>
      </c>
      <c r="C32" s="3">
        <v>4500</v>
      </c>
      <c r="D32" s="3"/>
      <c r="E32" s="3"/>
      <c r="F32" s="7"/>
      <c r="G32" s="7"/>
    </row>
    <row r="33" spans="1:7" ht="42" x14ac:dyDescent="0.25">
      <c r="A33" s="78">
        <v>4</v>
      </c>
      <c r="B33" s="22" t="s">
        <v>106</v>
      </c>
      <c r="C33" s="20"/>
      <c r="D33" s="74">
        <v>110000</v>
      </c>
      <c r="E33" s="20"/>
      <c r="F33" s="14"/>
      <c r="G33" s="14"/>
    </row>
    <row r="34" spans="1:7" ht="24" customHeight="1" x14ac:dyDescent="0.25">
      <c r="A34" s="242" t="s">
        <v>13</v>
      </c>
      <c r="B34" s="243"/>
      <c r="C34" s="220">
        <f>SUM(C30:F33)</f>
        <v>123500</v>
      </c>
      <c r="D34" s="221"/>
      <c r="E34" s="221"/>
      <c r="F34" s="221"/>
      <c r="G34" s="222"/>
    </row>
    <row r="35" spans="1:7" ht="22.5" customHeight="1" x14ac:dyDescent="0.25">
      <c r="A35" s="226" t="s">
        <v>134</v>
      </c>
      <c r="B35" s="227"/>
      <c r="C35" s="143"/>
      <c r="D35" s="143"/>
      <c r="E35" s="143"/>
      <c r="F35" s="143"/>
      <c r="G35" s="147"/>
    </row>
    <row r="36" spans="1:7" ht="42" x14ac:dyDescent="0.25">
      <c r="A36" s="78">
        <v>1</v>
      </c>
      <c r="B36" s="22" t="s">
        <v>52</v>
      </c>
      <c r="C36" s="74">
        <v>3000</v>
      </c>
      <c r="D36" s="20"/>
      <c r="E36" s="20"/>
      <c r="F36" s="14"/>
      <c r="G36" s="14"/>
    </row>
    <row r="37" spans="1:7" ht="22.5" customHeight="1" x14ac:dyDescent="0.25">
      <c r="A37" s="2">
        <v>2</v>
      </c>
      <c r="B37" s="13" t="s">
        <v>30</v>
      </c>
      <c r="C37" s="3">
        <v>6000</v>
      </c>
      <c r="D37" s="3"/>
      <c r="E37" s="3"/>
      <c r="F37" s="7"/>
      <c r="G37" s="7"/>
    </row>
    <row r="38" spans="1:7" ht="22.5" customHeight="1" x14ac:dyDescent="0.25">
      <c r="A38" s="2">
        <v>3</v>
      </c>
      <c r="B38" s="13" t="s">
        <v>29</v>
      </c>
      <c r="C38" s="3">
        <v>4500</v>
      </c>
      <c r="D38" s="3"/>
      <c r="E38" s="3"/>
      <c r="F38" s="7"/>
      <c r="G38" s="7"/>
    </row>
    <row r="39" spans="1:7" ht="42" x14ac:dyDescent="0.25">
      <c r="A39" s="78">
        <v>4</v>
      </c>
      <c r="B39" s="22" t="s">
        <v>106</v>
      </c>
      <c r="C39" s="20"/>
      <c r="D39" s="74">
        <v>100000</v>
      </c>
      <c r="E39" s="20"/>
      <c r="F39" s="14"/>
      <c r="G39" s="14"/>
    </row>
    <row r="40" spans="1:7" ht="22.5" customHeight="1" x14ac:dyDescent="0.25">
      <c r="A40" s="242" t="s">
        <v>13</v>
      </c>
      <c r="B40" s="243"/>
      <c r="C40" s="220">
        <f>SUM(C36:F39)</f>
        <v>113500</v>
      </c>
      <c r="D40" s="221"/>
      <c r="E40" s="221"/>
      <c r="F40" s="221"/>
      <c r="G40" s="222"/>
    </row>
    <row r="41" spans="1:7" ht="22.5" customHeight="1" x14ac:dyDescent="0.25">
      <c r="A41" s="226" t="s">
        <v>135</v>
      </c>
      <c r="B41" s="227"/>
      <c r="C41" s="143"/>
      <c r="D41" s="143"/>
      <c r="E41" s="143"/>
      <c r="F41" s="143"/>
      <c r="G41" s="147"/>
    </row>
    <row r="42" spans="1:7" ht="42" x14ac:dyDescent="0.25">
      <c r="A42" s="78">
        <v>1</v>
      </c>
      <c r="B42" s="22" t="s">
        <v>52</v>
      </c>
      <c r="C42" s="74">
        <v>2000</v>
      </c>
      <c r="D42" s="20"/>
      <c r="E42" s="20"/>
      <c r="F42" s="14"/>
      <c r="G42" s="14"/>
    </row>
    <row r="43" spans="1:7" ht="22.5" customHeight="1" x14ac:dyDescent="0.25">
      <c r="A43" s="2">
        <v>2</v>
      </c>
      <c r="B43" s="13" t="s">
        <v>30</v>
      </c>
      <c r="C43" s="3">
        <v>4000</v>
      </c>
      <c r="D43" s="3"/>
      <c r="E43" s="3"/>
      <c r="F43" s="7"/>
      <c r="G43" s="7"/>
    </row>
    <row r="44" spans="1:7" ht="22.5" customHeight="1" x14ac:dyDescent="0.25">
      <c r="A44" s="2">
        <v>3</v>
      </c>
      <c r="B44" s="13" t="s">
        <v>29</v>
      </c>
      <c r="C44" s="3">
        <v>3000</v>
      </c>
      <c r="D44" s="3"/>
      <c r="E44" s="3"/>
      <c r="F44" s="7"/>
      <c r="G44" s="7"/>
    </row>
    <row r="45" spans="1:7" ht="42" x14ac:dyDescent="0.25">
      <c r="A45" s="78">
        <v>4</v>
      </c>
      <c r="B45" s="22" t="s">
        <v>106</v>
      </c>
      <c r="C45" s="62"/>
      <c r="D45" s="74">
        <v>64000</v>
      </c>
      <c r="E45" s="62"/>
      <c r="F45" s="39"/>
      <c r="G45" s="39"/>
    </row>
    <row r="46" spans="1:7" ht="22.5" customHeight="1" x14ac:dyDescent="0.25">
      <c r="A46" s="242" t="s">
        <v>13</v>
      </c>
      <c r="B46" s="243"/>
      <c r="C46" s="220">
        <f>SUM(C42:F45)</f>
        <v>73000</v>
      </c>
      <c r="D46" s="221"/>
      <c r="E46" s="221"/>
      <c r="F46" s="221"/>
      <c r="G46" s="222"/>
    </row>
    <row r="47" spans="1:7" ht="22.5" customHeight="1" x14ac:dyDescent="0.25">
      <c r="A47" s="226" t="s">
        <v>136</v>
      </c>
      <c r="B47" s="227"/>
      <c r="C47" s="143"/>
      <c r="D47" s="143"/>
      <c r="E47" s="143"/>
      <c r="F47" s="143"/>
      <c r="G47" s="147"/>
    </row>
    <row r="48" spans="1:7" ht="42" x14ac:dyDescent="0.25">
      <c r="A48" s="16">
        <v>1</v>
      </c>
      <c r="B48" s="22" t="s">
        <v>52</v>
      </c>
      <c r="C48" s="41">
        <v>2000</v>
      </c>
      <c r="D48" s="41"/>
      <c r="E48" s="41"/>
      <c r="F48" s="39"/>
      <c r="G48" s="39"/>
    </row>
    <row r="49" spans="1:7" ht="22.5" customHeight="1" x14ac:dyDescent="0.25">
      <c r="A49" s="2">
        <v>2</v>
      </c>
      <c r="B49" s="13" t="s">
        <v>30</v>
      </c>
      <c r="C49" s="3">
        <v>4000</v>
      </c>
      <c r="D49" s="3"/>
      <c r="E49" s="3"/>
      <c r="F49" s="7"/>
      <c r="G49" s="7"/>
    </row>
    <row r="50" spans="1:7" ht="22.5" customHeight="1" x14ac:dyDescent="0.25">
      <c r="A50" s="2">
        <v>3</v>
      </c>
      <c r="B50" s="13" t="s">
        <v>29</v>
      </c>
      <c r="C50" s="3">
        <v>3000</v>
      </c>
      <c r="D50" s="3"/>
      <c r="E50" s="3"/>
      <c r="F50" s="7"/>
      <c r="G50" s="7"/>
    </row>
    <row r="51" spans="1:7" ht="42" x14ac:dyDescent="0.25">
      <c r="A51" s="78">
        <v>4</v>
      </c>
      <c r="B51" s="22" t="s">
        <v>106</v>
      </c>
      <c r="C51" s="20"/>
      <c r="D51" s="74">
        <v>67200</v>
      </c>
      <c r="E51" s="20"/>
      <c r="F51" s="14"/>
      <c r="G51" s="14"/>
    </row>
    <row r="52" spans="1:7" ht="22.5" customHeight="1" x14ac:dyDescent="0.25">
      <c r="A52" s="242" t="s">
        <v>13</v>
      </c>
      <c r="B52" s="243"/>
      <c r="C52" s="220">
        <f>SUM(C48:F51)</f>
        <v>76200</v>
      </c>
      <c r="D52" s="221"/>
      <c r="E52" s="221"/>
      <c r="F52" s="221"/>
      <c r="G52" s="222"/>
    </row>
    <row r="53" spans="1:7" ht="22.5" customHeight="1" x14ac:dyDescent="0.25">
      <c r="A53" s="226" t="s">
        <v>137</v>
      </c>
      <c r="B53" s="227"/>
      <c r="C53" s="143"/>
      <c r="D53" s="143"/>
      <c r="E53" s="143"/>
      <c r="F53" s="143"/>
      <c r="G53" s="147"/>
    </row>
    <row r="54" spans="1:7" ht="42" x14ac:dyDescent="0.25">
      <c r="A54" s="16">
        <v>1</v>
      </c>
      <c r="B54" s="22" t="s">
        <v>107</v>
      </c>
      <c r="C54" s="20">
        <v>1000</v>
      </c>
      <c r="D54" s="20"/>
      <c r="E54" s="20"/>
      <c r="F54" s="20"/>
      <c r="G54" s="20"/>
    </row>
    <row r="55" spans="1:7" ht="42" x14ac:dyDescent="0.25">
      <c r="A55" s="78">
        <v>2</v>
      </c>
      <c r="B55" s="22" t="s">
        <v>52</v>
      </c>
      <c r="C55" s="74">
        <v>21000</v>
      </c>
      <c r="D55" s="20"/>
      <c r="E55" s="20"/>
      <c r="F55" s="20"/>
      <c r="G55" s="20"/>
    </row>
    <row r="56" spans="1:7" ht="22.5" customHeight="1" x14ac:dyDescent="0.25">
      <c r="A56" s="8">
        <v>3</v>
      </c>
      <c r="B56" s="27" t="s">
        <v>32</v>
      </c>
      <c r="C56" s="3">
        <v>4000</v>
      </c>
      <c r="D56" s="3"/>
      <c r="E56" s="3"/>
      <c r="F56" s="3"/>
      <c r="G56" s="3"/>
    </row>
    <row r="57" spans="1:7" ht="22.5" customHeight="1" x14ac:dyDescent="0.25">
      <c r="A57" s="8">
        <v>4</v>
      </c>
      <c r="B57" s="13" t="s">
        <v>33</v>
      </c>
      <c r="C57" s="3">
        <v>6000</v>
      </c>
      <c r="D57" s="3"/>
      <c r="E57" s="3"/>
      <c r="F57" s="3"/>
      <c r="G57" s="3"/>
    </row>
    <row r="58" spans="1:7" ht="42" x14ac:dyDescent="0.25">
      <c r="A58" s="78">
        <v>5</v>
      </c>
      <c r="B58" s="22" t="s">
        <v>139</v>
      </c>
      <c r="C58" s="20"/>
      <c r="D58" s="74">
        <v>250000</v>
      </c>
      <c r="E58" s="20"/>
      <c r="F58" s="20"/>
      <c r="G58" s="20"/>
    </row>
    <row r="59" spans="1:7" ht="22.5" customHeight="1" x14ac:dyDescent="0.25">
      <c r="A59" s="242" t="s">
        <v>13</v>
      </c>
      <c r="B59" s="243"/>
      <c r="C59" s="220">
        <f>SUM(C54:F58)</f>
        <v>282000</v>
      </c>
      <c r="D59" s="221"/>
      <c r="E59" s="221"/>
      <c r="F59" s="221"/>
      <c r="G59" s="222"/>
    </row>
    <row r="60" spans="1:7" ht="25.5" customHeight="1" x14ac:dyDescent="0.25">
      <c r="A60" s="106" t="s">
        <v>138</v>
      </c>
      <c r="B60" s="107"/>
      <c r="C60" s="107"/>
      <c r="D60" s="107"/>
      <c r="E60" s="107"/>
      <c r="F60" s="107"/>
      <c r="G60" s="108"/>
    </row>
    <row r="61" spans="1:7" ht="84" x14ac:dyDescent="0.25">
      <c r="A61" s="83">
        <v>1</v>
      </c>
      <c r="B61" s="24" t="s">
        <v>140</v>
      </c>
      <c r="C61" s="75">
        <v>30000</v>
      </c>
      <c r="D61" s="25"/>
      <c r="E61" s="25"/>
      <c r="F61" s="15"/>
      <c r="G61" s="15"/>
    </row>
    <row r="62" spans="1:7" ht="25.5" customHeight="1" x14ac:dyDescent="0.25">
      <c r="A62" s="2">
        <v>2</v>
      </c>
      <c r="B62" s="13" t="s">
        <v>31</v>
      </c>
      <c r="C62" s="3">
        <v>6000</v>
      </c>
      <c r="D62" s="3"/>
      <c r="E62" s="3"/>
      <c r="F62" s="7"/>
      <c r="G62" s="7"/>
    </row>
    <row r="63" spans="1:7" ht="63" x14ac:dyDescent="0.25">
      <c r="A63" s="78">
        <v>3</v>
      </c>
      <c r="B63" s="22" t="s">
        <v>108</v>
      </c>
      <c r="C63" s="20"/>
      <c r="D63" s="74">
        <v>765000</v>
      </c>
      <c r="E63" s="20"/>
      <c r="F63" s="14"/>
      <c r="G63" s="14"/>
    </row>
    <row r="64" spans="1:7" ht="105" x14ac:dyDescent="0.25">
      <c r="A64" s="78">
        <v>4</v>
      </c>
      <c r="B64" s="22" t="s">
        <v>109</v>
      </c>
      <c r="C64" s="20"/>
      <c r="D64" s="74">
        <v>76500</v>
      </c>
      <c r="E64" s="20"/>
      <c r="F64" s="14"/>
      <c r="G64" s="14"/>
    </row>
    <row r="65" spans="1:9" ht="25.5" customHeight="1" x14ac:dyDescent="0.25">
      <c r="A65" s="36"/>
      <c r="B65" s="40" t="s">
        <v>13</v>
      </c>
      <c r="C65" s="220">
        <f>SUM(C60:F64)</f>
        <v>877500</v>
      </c>
      <c r="D65" s="221"/>
      <c r="E65" s="221"/>
      <c r="F65" s="221"/>
      <c r="G65" s="222"/>
    </row>
    <row r="66" spans="1:9" ht="25.5" customHeight="1" thickBot="1" x14ac:dyDescent="0.3">
      <c r="A66" s="32"/>
      <c r="B66" s="33" t="s">
        <v>9</v>
      </c>
      <c r="C66" s="223">
        <f>C10+C15+C21+C27+C34+C40+C46+C52+C59+C65</f>
        <v>1947700</v>
      </c>
      <c r="D66" s="224"/>
      <c r="E66" s="224"/>
      <c r="F66" s="224"/>
      <c r="G66" s="225"/>
      <c r="I66" s="196">
        <f>+C66</f>
        <v>1947700</v>
      </c>
    </row>
    <row r="67" spans="1:9" ht="21.75" thickTop="1" x14ac:dyDescent="0.25"/>
  </sheetData>
  <mergeCells count="35">
    <mergeCell ref="A2:G2"/>
    <mergeCell ref="A3:G3"/>
    <mergeCell ref="A34:B34"/>
    <mergeCell ref="C34:G34"/>
    <mergeCell ref="A29:B29"/>
    <mergeCell ref="A4:A5"/>
    <mergeCell ref="B4:B5"/>
    <mergeCell ref="C4:G4"/>
    <mergeCell ref="A35:B35"/>
    <mergeCell ref="A40:B40"/>
    <mergeCell ref="C40:G40"/>
    <mergeCell ref="A41:B41"/>
    <mergeCell ref="C65:G65"/>
    <mergeCell ref="A52:B52"/>
    <mergeCell ref="A53:B53"/>
    <mergeCell ref="A59:B59"/>
    <mergeCell ref="C59:G59"/>
    <mergeCell ref="A46:B46"/>
    <mergeCell ref="C46:G46"/>
    <mergeCell ref="A1:G1"/>
    <mergeCell ref="A11:B11"/>
    <mergeCell ref="A15:B15"/>
    <mergeCell ref="C15:G15"/>
    <mergeCell ref="C66:G66"/>
    <mergeCell ref="A6:B6"/>
    <mergeCell ref="A10:B10"/>
    <mergeCell ref="C10:G10"/>
    <mergeCell ref="A16:B16"/>
    <mergeCell ref="A21:B21"/>
    <mergeCell ref="C21:G21"/>
    <mergeCell ref="A22:B22"/>
    <mergeCell ref="A27:B27"/>
    <mergeCell ref="C27:G27"/>
    <mergeCell ref="A47:B47"/>
    <mergeCell ref="C52:G52"/>
  </mergeCells>
  <pageMargins left="0.62992125984251968" right="0.23622047244094491" top="0.62992125984251968" bottom="0.43307086614173229" header="0.31496062992125984" footer="0.31496062992125984"/>
  <pageSetup paperSize="9" scale="95" firstPageNumber="66" orientation="portrait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19" workbookViewId="0">
      <selection activeCell="I19" sqref="I1:I1048576"/>
    </sheetView>
  </sheetViews>
  <sheetFormatPr defaultRowHeight="22.5" customHeight="1" x14ac:dyDescent="0.25"/>
  <cols>
    <col min="1" max="1" width="5.85546875" style="1" customWidth="1"/>
    <col min="2" max="2" width="33.140625" style="1" customWidth="1"/>
    <col min="3" max="3" width="11.85546875" style="9" bestFit="1" customWidth="1"/>
    <col min="4" max="4" width="10.140625" style="9" bestFit="1" customWidth="1"/>
    <col min="5" max="5" width="12.28515625" style="9" customWidth="1"/>
    <col min="6" max="6" width="11.5703125" style="9" customWidth="1"/>
    <col min="7" max="7" width="14.28515625" style="9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2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2.5" customHeight="1" x14ac:dyDescent="0.25">
      <c r="A2" s="236" t="s">
        <v>144</v>
      </c>
      <c r="B2" s="236"/>
      <c r="C2" s="236"/>
      <c r="D2" s="236"/>
      <c r="E2" s="236"/>
      <c r="F2" s="236"/>
      <c r="G2" s="236"/>
    </row>
    <row r="3" spans="1:7" ht="22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2.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2.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2.5" customHeight="1" x14ac:dyDescent="0.25">
      <c r="A6" s="226" t="s">
        <v>75</v>
      </c>
      <c r="B6" s="227"/>
      <c r="C6" s="144"/>
      <c r="D6" s="144"/>
      <c r="E6" s="144"/>
      <c r="F6" s="144"/>
      <c r="G6" s="6"/>
    </row>
    <row r="7" spans="1:7" ht="22.5" customHeight="1" x14ac:dyDescent="0.25">
      <c r="A7" s="2">
        <v>1</v>
      </c>
      <c r="B7" s="12" t="s">
        <v>34</v>
      </c>
      <c r="C7" s="14"/>
      <c r="D7" s="14"/>
      <c r="E7" s="14">
        <v>10000</v>
      </c>
      <c r="F7" s="6"/>
      <c r="G7" s="7"/>
    </row>
    <row r="8" spans="1:7" ht="22.5" customHeight="1" x14ac:dyDescent="0.25">
      <c r="A8" s="2">
        <v>2</v>
      </c>
      <c r="B8" s="12" t="s">
        <v>41</v>
      </c>
      <c r="C8" s="14"/>
      <c r="D8" s="14"/>
      <c r="E8" s="14">
        <v>5000</v>
      </c>
      <c r="F8" s="6"/>
      <c r="G8" s="7"/>
    </row>
    <row r="9" spans="1:7" ht="22.5" customHeight="1" x14ac:dyDescent="0.25">
      <c r="A9" s="36"/>
      <c r="B9" s="40" t="s">
        <v>13</v>
      </c>
      <c r="C9" s="246">
        <f>SUM(C7:F8)</f>
        <v>15000</v>
      </c>
      <c r="D9" s="247"/>
      <c r="E9" s="247"/>
      <c r="F9" s="247"/>
      <c r="G9" s="248"/>
    </row>
    <row r="10" spans="1:7" ht="22.5" customHeight="1" x14ac:dyDescent="0.25">
      <c r="A10" s="226" t="s">
        <v>76</v>
      </c>
      <c r="B10" s="227"/>
      <c r="C10" s="144"/>
      <c r="D10" s="144"/>
      <c r="E10" s="144"/>
      <c r="F10" s="144"/>
      <c r="G10" s="6"/>
    </row>
    <row r="11" spans="1:7" ht="42" x14ac:dyDescent="0.25">
      <c r="A11" s="78">
        <v>1</v>
      </c>
      <c r="B11" s="22" t="s">
        <v>110</v>
      </c>
      <c r="C11" s="80">
        <v>30000</v>
      </c>
      <c r="D11" s="14"/>
      <c r="E11" s="14"/>
      <c r="F11" s="19"/>
      <c r="G11" s="14"/>
    </row>
    <row r="12" spans="1:7" ht="42" x14ac:dyDescent="0.25">
      <c r="A12" s="78">
        <v>2</v>
      </c>
      <c r="B12" s="22" t="s">
        <v>111</v>
      </c>
      <c r="C12" s="80">
        <v>10000</v>
      </c>
      <c r="D12" s="14"/>
      <c r="E12" s="14"/>
      <c r="F12" s="19"/>
      <c r="G12" s="14"/>
    </row>
    <row r="13" spans="1:7" ht="22.5" customHeight="1" x14ac:dyDescent="0.25">
      <c r="A13" s="2">
        <v>3</v>
      </c>
      <c r="B13" s="12" t="s">
        <v>34</v>
      </c>
      <c r="C13" s="14"/>
      <c r="D13" s="14"/>
      <c r="E13" s="14">
        <v>20000</v>
      </c>
      <c r="F13" s="6"/>
      <c r="G13" s="7"/>
    </row>
    <row r="14" spans="1:7" ht="22.5" customHeight="1" x14ac:dyDescent="0.25">
      <c r="A14" s="2">
        <v>4</v>
      </c>
      <c r="B14" s="12" t="s">
        <v>35</v>
      </c>
      <c r="C14" s="14"/>
      <c r="D14" s="14"/>
      <c r="E14" s="14">
        <v>10000</v>
      </c>
      <c r="F14" s="6"/>
      <c r="G14" s="7"/>
    </row>
    <row r="15" spans="1:7" ht="22.5" customHeight="1" x14ac:dyDescent="0.25">
      <c r="A15" s="2">
        <v>5</v>
      </c>
      <c r="B15" s="12" t="s">
        <v>36</v>
      </c>
      <c r="C15" s="14"/>
      <c r="D15" s="14"/>
      <c r="E15" s="14">
        <v>25000</v>
      </c>
      <c r="F15" s="6"/>
      <c r="G15" s="7"/>
    </row>
    <row r="16" spans="1:7" ht="22.5" customHeight="1" x14ac:dyDescent="0.25">
      <c r="A16" s="36"/>
      <c r="B16" s="40" t="s">
        <v>13</v>
      </c>
      <c r="C16" s="246">
        <f>SUM(C11:F15)</f>
        <v>95000</v>
      </c>
      <c r="D16" s="247"/>
      <c r="E16" s="247"/>
      <c r="F16" s="247"/>
      <c r="G16" s="248"/>
    </row>
    <row r="17" spans="1:7" ht="22.5" customHeight="1" x14ac:dyDescent="0.25">
      <c r="A17" s="226" t="s">
        <v>77</v>
      </c>
      <c r="B17" s="227"/>
      <c r="C17" s="144"/>
      <c r="D17" s="144"/>
      <c r="E17" s="144"/>
      <c r="F17" s="144"/>
      <c r="G17" s="6"/>
    </row>
    <row r="18" spans="1:7" ht="22.5" customHeight="1" x14ac:dyDescent="0.25">
      <c r="A18" s="2">
        <v>1</v>
      </c>
      <c r="B18" s="12" t="s">
        <v>34</v>
      </c>
      <c r="C18" s="14"/>
      <c r="D18" s="14"/>
      <c r="E18" s="14">
        <v>20000</v>
      </c>
      <c r="F18" s="6"/>
      <c r="G18" s="7"/>
    </row>
    <row r="19" spans="1:7" ht="22.5" customHeight="1" x14ac:dyDescent="0.25">
      <c r="A19" s="2">
        <v>2</v>
      </c>
      <c r="B19" s="12" t="s">
        <v>35</v>
      </c>
      <c r="C19" s="14"/>
      <c r="D19" s="14"/>
      <c r="E19" s="14">
        <v>10000</v>
      </c>
      <c r="F19" s="6"/>
      <c r="G19" s="7"/>
    </row>
    <row r="20" spans="1:7" ht="22.5" customHeight="1" x14ac:dyDescent="0.25">
      <c r="A20" s="2">
        <v>3</v>
      </c>
      <c r="B20" s="12" t="s">
        <v>36</v>
      </c>
      <c r="C20" s="14"/>
      <c r="D20" s="14"/>
      <c r="E20" s="14">
        <v>15000</v>
      </c>
      <c r="F20" s="6"/>
      <c r="G20" s="7"/>
    </row>
    <row r="21" spans="1:7" ht="22.5" customHeight="1" x14ac:dyDescent="0.25">
      <c r="A21" s="36"/>
      <c r="B21" s="40" t="s">
        <v>13</v>
      </c>
      <c r="C21" s="246">
        <f>SUM(C18:F20)</f>
        <v>45000</v>
      </c>
      <c r="D21" s="247"/>
      <c r="E21" s="247"/>
      <c r="F21" s="247"/>
      <c r="G21" s="248"/>
    </row>
    <row r="22" spans="1:7" ht="22.5" customHeight="1" x14ac:dyDescent="0.25">
      <c r="A22" s="226" t="s">
        <v>78</v>
      </c>
      <c r="B22" s="227"/>
      <c r="C22" s="144"/>
      <c r="D22" s="144"/>
      <c r="E22" s="144"/>
      <c r="F22" s="144"/>
      <c r="G22" s="6"/>
    </row>
    <row r="23" spans="1:7" ht="22.5" customHeight="1" x14ac:dyDescent="0.25">
      <c r="A23" s="2">
        <v>1</v>
      </c>
      <c r="B23" s="12" t="s">
        <v>12</v>
      </c>
      <c r="C23" s="14">
        <v>15000</v>
      </c>
      <c r="D23" s="14"/>
      <c r="E23" s="14"/>
      <c r="F23" s="6"/>
      <c r="G23" s="7"/>
    </row>
    <row r="24" spans="1:7" ht="22.5" customHeight="1" x14ac:dyDescent="0.25">
      <c r="A24" s="2">
        <v>2</v>
      </c>
      <c r="B24" s="12" t="s">
        <v>34</v>
      </c>
      <c r="C24" s="14"/>
      <c r="D24" s="14"/>
      <c r="E24" s="14">
        <v>20000</v>
      </c>
      <c r="F24" s="6"/>
      <c r="G24" s="7"/>
    </row>
    <row r="25" spans="1:7" ht="22.5" customHeight="1" x14ac:dyDescent="0.25">
      <c r="A25" s="2">
        <v>3</v>
      </c>
      <c r="B25" s="12" t="s">
        <v>35</v>
      </c>
      <c r="C25" s="14"/>
      <c r="D25" s="14"/>
      <c r="E25" s="14">
        <v>5000</v>
      </c>
      <c r="F25" s="6"/>
      <c r="G25" s="7"/>
    </row>
    <row r="26" spans="1:7" ht="22.5" customHeight="1" x14ac:dyDescent="0.25">
      <c r="A26" s="2">
        <v>4</v>
      </c>
      <c r="B26" s="12" t="s">
        <v>36</v>
      </c>
      <c r="C26" s="14"/>
      <c r="D26" s="14"/>
      <c r="E26" s="14">
        <v>5000</v>
      </c>
      <c r="F26" s="6"/>
      <c r="G26" s="7"/>
    </row>
    <row r="27" spans="1:7" ht="22.5" customHeight="1" x14ac:dyDescent="0.25">
      <c r="A27" s="36"/>
      <c r="B27" s="40" t="s">
        <v>13</v>
      </c>
      <c r="C27" s="246">
        <f>SUM(C23:F26)</f>
        <v>45000</v>
      </c>
      <c r="D27" s="247"/>
      <c r="E27" s="247"/>
      <c r="F27" s="247"/>
      <c r="G27" s="248"/>
    </row>
    <row r="28" spans="1:7" ht="22.5" customHeight="1" x14ac:dyDescent="0.25">
      <c r="A28" s="226" t="s">
        <v>79</v>
      </c>
      <c r="B28" s="227"/>
      <c r="C28" s="143"/>
      <c r="D28" s="143"/>
      <c r="E28" s="143"/>
      <c r="F28" s="144"/>
      <c r="G28" s="6"/>
    </row>
    <row r="29" spans="1:7" ht="22.5" customHeight="1" x14ac:dyDescent="0.25">
      <c r="A29" s="2">
        <v>1</v>
      </c>
      <c r="B29" s="13" t="s">
        <v>12</v>
      </c>
      <c r="C29" s="3">
        <v>20000</v>
      </c>
      <c r="D29" s="3"/>
      <c r="E29" s="3"/>
      <c r="F29" s="6"/>
      <c r="G29" s="7"/>
    </row>
    <row r="30" spans="1:7" ht="42" x14ac:dyDescent="0.25">
      <c r="A30" s="78">
        <v>2</v>
      </c>
      <c r="B30" s="22" t="s">
        <v>110</v>
      </c>
      <c r="C30" s="79">
        <v>30000</v>
      </c>
      <c r="D30" s="20"/>
      <c r="E30" s="20"/>
      <c r="F30" s="19"/>
      <c r="G30" s="14"/>
    </row>
    <row r="31" spans="1:7" ht="42" x14ac:dyDescent="0.25">
      <c r="A31" s="78">
        <v>3</v>
      </c>
      <c r="B31" s="22" t="s">
        <v>112</v>
      </c>
      <c r="C31" s="79">
        <v>10000</v>
      </c>
      <c r="D31" s="20"/>
      <c r="E31" s="20"/>
      <c r="F31" s="19"/>
      <c r="G31" s="14"/>
    </row>
    <row r="32" spans="1:7" ht="22.5" customHeight="1" x14ac:dyDescent="0.25">
      <c r="A32" s="2">
        <v>4</v>
      </c>
      <c r="B32" s="12" t="s">
        <v>34</v>
      </c>
      <c r="C32" s="3"/>
      <c r="D32" s="3"/>
      <c r="E32" s="3">
        <v>90000</v>
      </c>
      <c r="F32" s="6"/>
      <c r="G32" s="7"/>
    </row>
    <row r="33" spans="1:7" ht="22.5" customHeight="1" x14ac:dyDescent="0.25">
      <c r="A33" s="2">
        <v>5</v>
      </c>
      <c r="B33" s="12" t="s">
        <v>35</v>
      </c>
      <c r="C33" s="3"/>
      <c r="D33" s="3"/>
      <c r="E33" s="3">
        <v>80000</v>
      </c>
      <c r="F33" s="6"/>
      <c r="G33" s="7"/>
    </row>
    <row r="34" spans="1:7" ht="22.5" customHeight="1" x14ac:dyDescent="0.25">
      <c r="A34" s="36"/>
      <c r="B34" s="40" t="s">
        <v>13</v>
      </c>
      <c r="C34" s="220">
        <f>SUM(C29:F33)</f>
        <v>230000</v>
      </c>
      <c r="D34" s="221"/>
      <c r="E34" s="221"/>
      <c r="F34" s="221"/>
      <c r="G34" s="222"/>
    </row>
    <row r="35" spans="1:7" ht="22.5" customHeight="1" x14ac:dyDescent="0.25">
      <c r="A35" s="226" t="s">
        <v>80</v>
      </c>
      <c r="B35" s="227"/>
      <c r="C35" s="146"/>
      <c r="D35" s="146"/>
      <c r="E35" s="146"/>
      <c r="F35" s="146"/>
      <c r="G35" s="4"/>
    </row>
    <row r="36" spans="1:7" ht="42" x14ac:dyDescent="0.25">
      <c r="A36" s="78">
        <v>1</v>
      </c>
      <c r="B36" s="22" t="s">
        <v>113</v>
      </c>
      <c r="C36" s="79">
        <v>20000</v>
      </c>
      <c r="D36" s="20"/>
      <c r="E36" s="20"/>
      <c r="F36" s="19"/>
      <c r="G36" s="14"/>
    </row>
    <row r="37" spans="1:7" ht="22.5" customHeight="1" x14ac:dyDescent="0.25">
      <c r="A37" s="2">
        <v>2</v>
      </c>
      <c r="B37" s="12" t="s">
        <v>34</v>
      </c>
      <c r="C37" s="3"/>
      <c r="D37" s="3"/>
      <c r="E37" s="3">
        <v>30000</v>
      </c>
      <c r="F37" s="6"/>
      <c r="G37" s="7"/>
    </row>
    <row r="38" spans="1:7" ht="22.5" hidden="1" customHeight="1" x14ac:dyDescent="0.25">
      <c r="A38" s="2">
        <v>3</v>
      </c>
      <c r="B38" s="12" t="s">
        <v>35</v>
      </c>
      <c r="C38" s="3"/>
      <c r="D38" s="3"/>
      <c r="E38" s="3"/>
      <c r="F38" s="6"/>
      <c r="G38" s="7"/>
    </row>
    <row r="39" spans="1:7" ht="22.5" customHeight="1" x14ac:dyDescent="0.25">
      <c r="A39" s="2">
        <v>3</v>
      </c>
      <c r="B39" s="12" t="s">
        <v>36</v>
      </c>
      <c r="C39" s="3"/>
      <c r="D39" s="3"/>
      <c r="E39" s="3">
        <v>15000</v>
      </c>
      <c r="F39" s="6"/>
      <c r="G39" s="7"/>
    </row>
    <row r="40" spans="1:7" ht="22.5" customHeight="1" x14ac:dyDescent="0.25">
      <c r="A40" s="36"/>
      <c r="B40" s="40" t="s">
        <v>13</v>
      </c>
      <c r="C40" s="220">
        <f>SUM(C36:F39)</f>
        <v>65000</v>
      </c>
      <c r="D40" s="221"/>
      <c r="E40" s="221"/>
      <c r="F40" s="221"/>
      <c r="G40" s="222"/>
    </row>
    <row r="41" spans="1:7" ht="22.5" customHeight="1" x14ac:dyDescent="0.25">
      <c r="A41" s="226" t="s">
        <v>81</v>
      </c>
      <c r="B41" s="227"/>
      <c r="C41" s="143"/>
      <c r="D41" s="143"/>
      <c r="E41" s="143"/>
      <c r="F41" s="144"/>
      <c r="G41" s="6"/>
    </row>
    <row r="42" spans="1:7" ht="42" x14ac:dyDescent="0.25">
      <c r="A42" s="78">
        <v>1</v>
      </c>
      <c r="B42" s="22" t="s">
        <v>114</v>
      </c>
      <c r="C42" s="79">
        <v>5000</v>
      </c>
      <c r="D42" s="20"/>
      <c r="E42" s="20"/>
      <c r="F42" s="19"/>
      <c r="G42" s="14"/>
    </row>
    <row r="43" spans="1:7" ht="22.5" customHeight="1" x14ac:dyDescent="0.25">
      <c r="A43" s="2">
        <v>2</v>
      </c>
      <c r="B43" s="12" t="s">
        <v>37</v>
      </c>
      <c r="C43" s="3"/>
      <c r="D43" s="3"/>
      <c r="E43" s="3">
        <v>5000</v>
      </c>
      <c r="F43" s="6"/>
      <c r="G43" s="7"/>
    </row>
    <row r="44" spans="1:7" ht="22.5" customHeight="1" x14ac:dyDescent="0.25">
      <c r="A44" s="36"/>
      <c r="B44" s="40" t="s">
        <v>13</v>
      </c>
      <c r="C44" s="220">
        <f>SUM(C42:F43)</f>
        <v>10000</v>
      </c>
      <c r="D44" s="221"/>
      <c r="E44" s="221"/>
      <c r="F44" s="221"/>
      <c r="G44" s="222"/>
    </row>
    <row r="45" spans="1:7" ht="22.5" customHeight="1" x14ac:dyDescent="0.25">
      <c r="A45" s="226" t="s">
        <v>82</v>
      </c>
      <c r="B45" s="227"/>
      <c r="C45" s="143"/>
      <c r="D45" s="143"/>
      <c r="E45" s="143"/>
      <c r="F45" s="144"/>
      <c r="G45" s="6"/>
    </row>
    <row r="46" spans="1:7" ht="22.5" customHeight="1" x14ac:dyDescent="0.25">
      <c r="A46" s="2">
        <v>1</v>
      </c>
      <c r="B46" s="13" t="s">
        <v>12</v>
      </c>
      <c r="C46" s="3">
        <v>20000</v>
      </c>
      <c r="D46" s="3"/>
      <c r="E46" s="3"/>
      <c r="F46" s="6"/>
      <c r="G46" s="7"/>
    </row>
    <row r="47" spans="1:7" ht="42" x14ac:dyDescent="0.25">
      <c r="A47" s="78">
        <v>2</v>
      </c>
      <c r="B47" s="22" t="s">
        <v>115</v>
      </c>
      <c r="C47" s="79">
        <v>5000</v>
      </c>
      <c r="D47" s="20"/>
      <c r="E47" s="20"/>
      <c r="F47" s="19"/>
      <c r="G47" s="14"/>
    </row>
    <row r="48" spans="1:7" ht="21" x14ac:dyDescent="0.25">
      <c r="A48" s="16">
        <v>3</v>
      </c>
      <c r="B48" s="22" t="s">
        <v>35</v>
      </c>
      <c r="C48" s="84"/>
      <c r="D48" s="84"/>
      <c r="E48" s="84">
        <v>5000</v>
      </c>
      <c r="F48" s="19"/>
      <c r="G48" s="80"/>
    </row>
    <row r="49" spans="1:7" ht="22.5" customHeight="1" x14ac:dyDescent="0.25">
      <c r="A49" s="2">
        <v>4</v>
      </c>
      <c r="B49" s="12" t="s">
        <v>36</v>
      </c>
      <c r="C49" s="3"/>
      <c r="D49" s="3"/>
      <c r="E49" s="3">
        <v>5000</v>
      </c>
      <c r="F49" s="6"/>
      <c r="G49" s="7"/>
    </row>
    <row r="50" spans="1:7" ht="22.5" customHeight="1" x14ac:dyDescent="0.25">
      <c r="A50" s="36"/>
      <c r="B50" s="40" t="s">
        <v>13</v>
      </c>
      <c r="C50" s="220">
        <f>SUM(C46:F49)</f>
        <v>35000</v>
      </c>
      <c r="D50" s="221"/>
      <c r="E50" s="221"/>
      <c r="F50" s="221"/>
      <c r="G50" s="222"/>
    </row>
    <row r="51" spans="1:7" ht="22.5" customHeight="1" x14ac:dyDescent="0.25">
      <c r="A51" s="65" t="s">
        <v>94</v>
      </c>
      <c r="B51" s="148"/>
      <c r="C51" s="143"/>
      <c r="D51" s="143"/>
      <c r="E51" s="143"/>
      <c r="F51" s="144"/>
      <c r="G51" s="6"/>
    </row>
    <row r="52" spans="1:7" ht="42" x14ac:dyDescent="0.25">
      <c r="A52" s="78">
        <v>1</v>
      </c>
      <c r="B52" s="22" t="s">
        <v>116</v>
      </c>
      <c r="C52" s="79">
        <v>25200</v>
      </c>
      <c r="D52" s="20"/>
      <c r="E52" s="20"/>
      <c r="F52" s="19"/>
      <c r="G52" s="14"/>
    </row>
    <row r="53" spans="1:7" ht="22.5" customHeight="1" x14ac:dyDescent="0.25">
      <c r="A53" s="2">
        <v>2</v>
      </c>
      <c r="B53" s="12" t="s">
        <v>35</v>
      </c>
      <c r="C53" s="3"/>
      <c r="D53" s="3"/>
      <c r="E53" s="3">
        <v>30000</v>
      </c>
      <c r="F53" s="6"/>
      <c r="G53" s="7"/>
    </row>
    <row r="54" spans="1:7" ht="22.5" customHeight="1" x14ac:dyDescent="0.25">
      <c r="A54" s="17">
        <v>3</v>
      </c>
      <c r="B54" s="13" t="s">
        <v>38</v>
      </c>
      <c r="C54" s="3"/>
      <c r="D54" s="3"/>
      <c r="E54" s="3">
        <v>84000</v>
      </c>
      <c r="F54" s="6"/>
      <c r="G54" s="7"/>
    </row>
    <row r="55" spans="1:7" ht="22.5" customHeight="1" x14ac:dyDescent="0.25">
      <c r="A55" s="17">
        <v>4</v>
      </c>
      <c r="B55" s="12" t="s">
        <v>8</v>
      </c>
      <c r="C55" s="3"/>
      <c r="D55" s="3"/>
      <c r="E55" s="3">
        <v>30000</v>
      </c>
      <c r="F55" s="6"/>
      <c r="G55" s="7"/>
    </row>
    <row r="56" spans="1:7" ht="22.5" customHeight="1" x14ac:dyDescent="0.25">
      <c r="A56" s="2">
        <v>5</v>
      </c>
      <c r="B56" s="13" t="s">
        <v>145</v>
      </c>
      <c r="C56" s="3"/>
      <c r="D56" s="3">
        <v>3000</v>
      </c>
      <c r="E56" s="3"/>
      <c r="F56" s="6"/>
      <c r="G56" s="7"/>
    </row>
    <row r="57" spans="1:7" ht="22.5" customHeight="1" x14ac:dyDescent="0.25">
      <c r="A57" s="2">
        <v>6</v>
      </c>
      <c r="B57" s="12" t="s">
        <v>146</v>
      </c>
      <c r="C57" s="3"/>
      <c r="D57" s="3">
        <v>3000</v>
      </c>
      <c r="E57" s="3"/>
      <c r="F57" s="6"/>
      <c r="G57" s="7"/>
    </row>
    <row r="58" spans="1:7" ht="22.5" customHeight="1" x14ac:dyDescent="0.25">
      <c r="A58" s="36"/>
      <c r="B58" s="40" t="s">
        <v>13</v>
      </c>
      <c r="C58" s="220">
        <f>SUM(C52:F57)</f>
        <v>175200</v>
      </c>
      <c r="D58" s="221"/>
      <c r="E58" s="221"/>
      <c r="F58" s="221"/>
      <c r="G58" s="222"/>
    </row>
    <row r="59" spans="1:7" ht="22.5" customHeight="1" x14ac:dyDescent="0.25">
      <c r="A59" s="226" t="s">
        <v>95</v>
      </c>
      <c r="B59" s="227"/>
      <c r="C59" s="143"/>
      <c r="D59" s="143"/>
      <c r="E59" s="143"/>
      <c r="F59" s="144"/>
      <c r="G59" s="6"/>
    </row>
    <row r="60" spans="1:7" ht="42" x14ac:dyDescent="0.25">
      <c r="A60" s="78">
        <v>1</v>
      </c>
      <c r="B60" s="22" t="s">
        <v>115</v>
      </c>
      <c r="C60" s="79">
        <v>25000</v>
      </c>
      <c r="D60" s="20"/>
      <c r="E60" s="20"/>
      <c r="F60" s="19"/>
      <c r="G60" s="14"/>
    </row>
    <row r="61" spans="1:7" ht="22.5" customHeight="1" x14ac:dyDescent="0.25">
      <c r="A61" s="2">
        <v>2</v>
      </c>
      <c r="B61" s="29" t="s">
        <v>39</v>
      </c>
      <c r="C61" s="3">
        <v>2000</v>
      </c>
      <c r="D61" s="3"/>
      <c r="E61" s="3"/>
      <c r="F61" s="6"/>
      <c r="G61" s="7"/>
    </row>
    <row r="62" spans="1:7" ht="22.5" customHeight="1" x14ac:dyDescent="0.25">
      <c r="A62" s="8">
        <v>3</v>
      </c>
      <c r="B62" s="12" t="s">
        <v>34</v>
      </c>
      <c r="C62" s="3"/>
      <c r="D62" s="3"/>
      <c r="E62" s="3">
        <v>10000</v>
      </c>
      <c r="F62" s="7"/>
      <c r="G62" s="7"/>
    </row>
    <row r="63" spans="1:7" ht="22.5" customHeight="1" x14ac:dyDescent="0.25">
      <c r="A63" s="36"/>
      <c r="B63" s="40" t="s">
        <v>13</v>
      </c>
      <c r="C63" s="220">
        <f>SUM(C60:F62)</f>
        <v>37000</v>
      </c>
      <c r="D63" s="221"/>
      <c r="E63" s="221"/>
      <c r="F63" s="221"/>
      <c r="G63" s="222"/>
    </row>
    <row r="64" spans="1:7" ht="22.5" customHeight="1" x14ac:dyDescent="0.25">
      <c r="A64" s="226" t="s">
        <v>83</v>
      </c>
      <c r="B64" s="227"/>
      <c r="C64" s="143"/>
      <c r="D64" s="143"/>
      <c r="E64" s="143"/>
      <c r="F64" s="144"/>
      <c r="G64" s="6"/>
    </row>
    <row r="65" spans="1:7" ht="42" x14ac:dyDescent="0.25">
      <c r="A65" s="78">
        <v>1</v>
      </c>
      <c r="B65" s="22" t="s">
        <v>110</v>
      </c>
      <c r="C65" s="79">
        <v>30000</v>
      </c>
      <c r="D65" s="20"/>
      <c r="E65" s="20"/>
      <c r="F65" s="19"/>
      <c r="G65" s="14"/>
    </row>
    <row r="66" spans="1:7" ht="42" x14ac:dyDescent="0.25">
      <c r="A66" s="78">
        <v>2</v>
      </c>
      <c r="B66" s="22" t="s">
        <v>112</v>
      </c>
      <c r="C66" s="20">
        <v>10000</v>
      </c>
      <c r="D66" s="20"/>
      <c r="E66" s="20"/>
      <c r="F66" s="19"/>
      <c r="G66" s="14"/>
    </row>
    <row r="67" spans="1:7" ht="22.5" customHeight="1" x14ac:dyDescent="0.25">
      <c r="A67" s="2">
        <v>3</v>
      </c>
      <c r="B67" s="13" t="s">
        <v>36</v>
      </c>
      <c r="C67" s="3"/>
      <c r="D67" s="3"/>
      <c r="E67" s="3">
        <v>5000</v>
      </c>
      <c r="F67" s="6"/>
      <c r="G67" s="7"/>
    </row>
    <row r="68" spans="1:7" ht="22.5" customHeight="1" x14ac:dyDescent="0.25">
      <c r="A68" s="2">
        <v>4</v>
      </c>
      <c r="B68" s="13" t="s">
        <v>40</v>
      </c>
      <c r="C68" s="3"/>
      <c r="D68" s="3"/>
      <c r="E68" s="3">
        <v>10000</v>
      </c>
      <c r="F68" s="6"/>
      <c r="G68" s="7"/>
    </row>
    <row r="69" spans="1:7" ht="22.5" customHeight="1" x14ac:dyDescent="0.25">
      <c r="A69" s="2">
        <v>5</v>
      </c>
      <c r="B69" s="12" t="s">
        <v>44</v>
      </c>
      <c r="C69" s="3"/>
      <c r="D69" s="3"/>
      <c r="E69" s="3">
        <v>15000</v>
      </c>
      <c r="F69" s="6"/>
      <c r="G69" s="7"/>
    </row>
    <row r="70" spans="1:7" ht="22.5" customHeight="1" x14ac:dyDescent="0.25">
      <c r="A70" s="242" t="s">
        <v>13</v>
      </c>
      <c r="B70" s="243"/>
      <c r="C70" s="220">
        <f>SUM(C65:F69)</f>
        <v>70000</v>
      </c>
      <c r="D70" s="221"/>
      <c r="E70" s="221"/>
      <c r="F70" s="221"/>
      <c r="G70" s="222"/>
    </row>
    <row r="71" spans="1:7" ht="22.5" customHeight="1" x14ac:dyDescent="0.25">
      <c r="A71" s="226" t="s">
        <v>84</v>
      </c>
      <c r="B71" s="227"/>
      <c r="C71" s="145"/>
      <c r="D71" s="145"/>
      <c r="E71" s="145"/>
      <c r="F71" s="145"/>
      <c r="G71" s="149"/>
    </row>
    <row r="72" spans="1:7" ht="22.5" customHeight="1" x14ac:dyDescent="0.25">
      <c r="A72" s="8">
        <v>1</v>
      </c>
      <c r="B72" s="12" t="s">
        <v>34</v>
      </c>
      <c r="C72" s="18"/>
      <c r="D72" s="18"/>
      <c r="E72" s="3">
        <v>20000</v>
      </c>
      <c r="F72" s="18"/>
      <c r="G72" s="18"/>
    </row>
    <row r="73" spans="1:7" ht="22.5" customHeight="1" x14ac:dyDescent="0.25">
      <c r="A73" s="8">
        <v>2</v>
      </c>
      <c r="B73" s="12" t="s">
        <v>35</v>
      </c>
      <c r="C73" s="18"/>
      <c r="D73" s="18"/>
      <c r="E73" s="3">
        <v>5000</v>
      </c>
      <c r="F73" s="18"/>
      <c r="G73" s="18"/>
    </row>
    <row r="74" spans="1:7" ht="22.5" customHeight="1" x14ac:dyDescent="0.25">
      <c r="A74" s="242" t="s">
        <v>13</v>
      </c>
      <c r="B74" s="243"/>
      <c r="C74" s="220">
        <f>SUM(C72:F73)</f>
        <v>25000</v>
      </c>
      <c r="D74" s="221"/>
      <c r="E74" s="221"/>
      <c r="F74" s="221"/>
      <c r="G74" s="222"/>
    </row>
    <row r="75" spans="1:7" ht="22.5" customHeight="1" x14ac:dyDescent="0.25">
      <c r="A75" s="226" t="s">
        <v>85</v>
      </c>
      <c r="B75" s="227"/>
      <c r="C75" s="143"/>
      <c r="D75" s="143"/>
      <c r="E75" s="143"/>
      <c r="F75" s="144"/>
      <c r="G75" s="6"/>
    </row>
    <row r="76" spans="1:7" ht="42" x14ac:dyDescent="0.25">
      <c r="A76" s="78">
        <v>1</v>
      </c>
      <c r="B76" s="22" t="s">
        <v>117</v>
      </c>
      <c r="C76" s="79">
        <v>16000</v>
      </c>
      <c r="D76" s="20"/>
      <c r="E76" s="20"/>
      <c r="F76" s="14"/>
      <c r="G76" s="14"/>
    </row>
    <row r="77" spans="1:7" ht="22.5" customHeight="1" x14ac:dyDescent="0.25">
      <c r="A77" s="2">
        <v>2</v>
      </c>
      <c r="B77" s="12" t="s">
        <v>34</v>
      </c>
      <c r="C77" s="3"/>
      <c r="D77" s="3"/>
      <c r="E77" s="3">
        <v>20000</v>
      </c>
      <c r="F77" s="6"/>
      <c r="G77" s="7"/>
    </row>
    <row r="78" spans="1:7" ht="22.5" customHeight="1" x14ac:dyDescent="0.25">
      <c r="A78" s="17">
        <v>3</v>
      </c>
      <c r="B78" s="12" t="s">
        <v>35</v>
      </c>
      <c r="C78" s="3"/>
      <c r="D78" s="3"/>
      <c r="E78" s="3">
        <v>2000</v>
      </c>
      <c r="F78" s="6"/>
      <c r="G78" s="7"/>
    </row>
    <row r="79" spans="1:7" ht="22.5" customHeight="1" x14ac:dyDescent="0.25">
      <c r="A79" s="2">
        <v>4</v>
      </c>
      <c r="B79" s="13" t="s">
        <v>36</v>
      </c>
      <c r="C79" s="3"/>
      <c r="D79" s="3"/>
      <c r="E79" s="3">
        <v>8000</v>
      </c>
      <c r="F79" s="6"/>
      <c r="G79" s="7"/>
    </row>
    <row r="80" spans="1:7" ht="22.5" customHeight="1" x14ac:dyDescent="0.25">
      <c r="A80" s="242" t="s">
        <v>13</v>
      </c>
      <c r="B80" s="243"/>
      <c r="C80" s="220">
        <f>SUM(C76:F79)</f>
        <v>46000</v>
      </c>
      <c r="D80" s="221"/>
      <c r="E80" s="221"/>
      <c r="F80" s="221"/>
      <c r="G80" s="222"/>
    </row>
    <row r="81" spans="1:9" ht="22.5" customHeight="1" x14ac:dyDescent="0.25">
      <c r="A81" s="226" t="s">
        <v>86</v>
      </c>
      <c r="B81" s="227"/>
      <c r="C81" s="143"/>
      <c r="D81" s="143"/>
      <c r="E81" s="143"/>
      <c r="F81" s="144"/>
      <c r="G81" s="6"/>
    </row>
    <row r="82" spans="1:9" ht="22.5" customHeight="1" x14ac:dyDescent="0.25">
      <c r="A82" s="2">
        <v>1</v>
      </c>
      <c r="B82" s="13" t="s">
        <v>12</v>
      </c>
      <c r="C82" s="3">
        <v>16000</v>
      </c>
      <c r="D82" s="3"/>
      <c r="E82" s="3"/>
      <c r="F82" s="6"/>
      <c r="G82" s="7"/>
    </row>
    <row r="83" spans="1:9" ht="22.5" customHeight="1" x14ac:dyDescent="0.25">
      <c r="A83" s="17">
        <v>2</v>
      </c>
      <c r="B83" s="12" t="s">
        <v>34</v>
      </c>
      <c r="C83" s="3"/>
      <c r="D83" s="3"/>
      <c r="E83" s="3">
        <v>20000</v>
      </c>
      <c r="F83" s="6"/>
      <c r="G83" s="7"/>
    </row>
    <row r="84" spans="1:9" ht="22.5" customHeight="1" x14ac:dyDescent="0.25">
      <c r="A84" s="2">
        <v>3</v>
      </c>
      <c r="B84" s="12" t="s">
        <v>35</v>
      </c>
      <c r="C84" s="3"/>
      <c r="D84" s="3"/>
      <c r="E84" s="3">
        <v>2000</v>
      </c>
      <c r="F84" s="6"/>
      <c r="G84" s="7"/>
    </row>
    <row r="85" spans="1:9" ht="22.5" customHeight="1" x14ac:dyDescent="0.25">
      <c r="A85" s="2">
        <v>4</v>
      </c>
      <c r="B85" s="12" t="s">
        <v>36</v>
      </c>
      <c r="C85" s="3"/>
      <c r="D85" s="3"/>
      <c r="E85" s="3">
        <v>8000</v>
      </c>
      <c r="F85" s="6"/>
      <c r="G85" s="7"/>
    </row>
    <row r="86" spans="1:9" ht="22.5" customHeight="1" x14ac:dyDescent="0.25">
      <c r="A86" s="242" t="s">
        <v>13</v>
      </c>
      <c r="B86" s="243"/>
      <c r="C86" s="220">
        <f>SUM(C82:F85)</f>
        <v>46000</v>
      </c>
      <c r="D86" s="221"/>
      <c r="E86" s="221"/>
      <c r="F86" s="221"/>
      <c r="G86" s="222"/>
    </row>
    <row r="87" spans="1:9" ht="22.5" customHeight="1" thickBot="1" x14ac:dyDescent="0.3">
      <c r="A87" s="244" t="s">
        <v>9</v>
      </c>
      <c r="B87" s="245"/>
      <c r="C87" s="223">
        <f>C9+C16+C21+C27+C34+C40+C44+C50+C58+C63+C70+C74+C80+C86</f>
        <v>939200</v>
      </c>
      <c r="D87" s="224"/>
      <c r="E87" s="224"/>
      <c r="F87" s="224"/>
      <c r="G87" s="225"/>
      <c r="I87" s="196">
        <f>+C87</f>
        <v>939200</v>
      </c>
    </row>
    <row r="88" spans="1:9" ht="22.5" customHeight="1" thickTop="1" x14ac:dyDescent="0.25"/>
  </sheetData>
  <mergeCells count="39">
    <mergeCell ref="A70:B70"/>
    <mergeCell ref="C70:G70"/>
    <mergeCell ref="A2:G2"/>
    <mergeCell ref="A3:G3"/>
    <mergeCell ref="C27:G27"/>
    <mergeCell ref="A28:B28"/>
    <mergeCell ref="C34:G34"/>
    <mergeCell ref="A4:A5"/>
    <mergeCell ref="B4:B5"/>
    <mergeCell ref="C4:G4"/>
    <mergeCell ref="A64:B64"/>
    <mergeCell ref="A35:B35"/>
    <mergeCell ref="C50:G50"/>
    <mergeCell ref="C58:G58"/>
    <mergeCell ref="C40:G40"/>
    <mergeCell ref="A71:B71"/>
    <mergeCell ref="A86:B86"/>
    <mergeCell ref="C86:G86"/>
    <mergeCell ref="A75:B75"/>
    <mergeCell ref="A80:B80"/>
    <mergeCell ref="C80:G80"/>
    <mergeCell ref="A81:B81"/>
    <mergeCell ref="A74:B74"/>
    <mergeCell ref="A1:G1"/>
    <mergeCell ref="C87:G87"/>
    <mergeCell ref="A87:B87"/>
    <mergeCell ref="A6:B6"/>
    <mergeCell ref="C9:G9"/>
    <mergeCell ref="A10:B10"/>
    <mergeCell ref="C16:G16"/>
    <mergeCell ref="A17:B17"/>
    <mergeCell ref="C21:G21"/>
    <mergeCell ref="A22:B22"/>
    <mergeCell ref="A41:B41"/>
    <mergeCell ref="C44:G44"/>
    <mergeCell ref="A45:B45"/>
    <mergeCell ref="C74:G74"/>
    <mergeCell ref="A59:B59"/>
    <mergeCell ref="C63:G63"/>
  </mergeCells>
  <pageMargins left="0.62992125984251968" right="0.23622047244094491" top="0.55118110236220474" bottom="0.55118110236220474" header="0.51181102362204722" footer="0"/>
  <pageSetup paperSize="9" scale="93" firstPageNumber="69" orientation="portrait" useFirstPageNumber="1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" sqref="I1:I1048576"/>
    </sheetView>
  </sheetViews>
  <sheetFormatPr defaultRowHeight="25.5" customHeight="1" x14ac:dyDescent="0.25"/>
  <cols>
    <col min="1" max="1" width="5.85546875" style="1" customWidth="1"/>
    <col min="2" max="2" width="30.28515625" style="1" customWidth="1"/>
    <col min="3" max="3" width="13.140625" style="9" customWidth="1"/>
    <col min="4" max="4" width="10.140625" style="9" bestFit="1" customWidth="1"/>
    <col min="5" max="5" width="13.140625" style="9" customWidth="1"/>
    <col min="6" max="6" width="12.42578125" style="9" customWidth="1"/>
    <col min="7" max="7" width="13.7109375" style="9" customWidth="1"/>
    <col min="8" max="8" width="9.140625" style="1" customWidth="1"/>
    <col min="9" max="9" width="0" style="1" hidden="1" customWidth="1"/>
    <col min="10" max="16384" width="9.140625" style="1"/>
  </cols>
  <sheetData>
    <row r="1" spans="1:7" ht="25.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5.5" customHeight="1" x14ac:dyDescent="0.25">
      <c r="A2" s="236" t="s">
        <v>147</v>
      </c>
      <c r="B2" s="236"/>
      <c r="C2" s="236"/>
      <c r="D2" s="236"/>
      <c r="E2" s="236"/>
      <c r="F2" s="236"/>
      <c r="G2" s="236"/>
    </row>
    <row r="3" spans="1:7" ht="25.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5.5" customHeight="1" x14ac:dyDescent="0.25">
      <c r="A4" s="199" t="s">
        <v>0</v>
      </c>
      <c r="B4" s="199" t="s">
        <v>1</v>
      </c>
      <c r="C4" s="253" t="s">
        <v>2</v>
      </c>
      <c r="D4" s="254"/>
      <c r="E4" s="254"/>
      <c r="F4" s="254"/>
      <c r="G4" s="255"/>
    </row>
    <row r="5" spans="1:7" ht="25.5" customHeight="1" x14ac:dyDescent="0.25">
      <c r="A5" s="252"/>
      <c r="B5" s="252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5.5" customHeight="1" x14ac:dyDescent="0.25">
      <c r="A6" s="226" t="s">
        <v>87</v>
      </c>
      <c r="B6" s="227"/>
      <c r="C6" s="143"/>
      <c r="D6" s="143"/>
      <c r="E6" s="143"/>
      <c r="F6" s="144"/>
      <c r="G6" s="6"/>
    </row>
    <row r="7" spans="1:7" ht="25.5" customHeight="1" x14ac:dyDescent="0.25">
      <c r="A7" s="17">
        <v>1</v>
      </c>
      <c r="B7" s="30" t="s">
        <v>8</v>
      </c>
      <c r="C7" s="3"/>
      <c r="D7" s="3"/>
      <c r="E7" s="99">
        <v>5000</v>
      </c>
      <c r="F7" s="6"/>
      <c r="G7" s="7"/>
    </row>
    <row r="8" spans="1:7" ht="25.5" customHeight="1" x14ac:dyDescent="0.25">
      <c r="A8" s="17">
        <v>2</v>
      </c>
      <c r="B8" s="30" t="s">
        <v>41</v>
      </c>
      <c r="C8" s="3"/>
      <c r="D8" s="3"/>
      <c r="E8" s="99">
        <v>5000</v>
      </c>
      <c r="F8" s="6"/>
      <c r="G8" s="7"/>
    </row>
    <row r="9" spans="1:7" ht="25.5" customHeight="1" x14ac:dyDescent="0.25">
      <c r="A9" s="17">
        <v>3</v>
      </c>
      <c r="B9" s="30" t="s">
        <v>42</v>
      </c>
      <c r="C9" s="3"/>
      <c r="D9" s="3"/>
      <c r="E9" s="99"/>
      <c r="F9" s="6"/>
      <c r="G9" s="7"/>
    </row>
    <row r="10" spans="1:7" ht="25.5" customHeight="1" x14ac:dyDescent="0.25">
      <c r="A10" s="36"/>
      <c r="B10" s="40" t="s">
        <v>13</v>
      </c>
      <c r="C10" s="220">
        <f>SUM(C7:F9)</f>
        <v>10000</v>
      </c>
      <c r="D10" s="221"/>
      <c r="E10" s="221"/>
      <c r="F10" s="221"/>
      <c r="G10" s="222"/>
    </row>
    <row r="11" spans="1:7" ht="25.5" customHeight="1" x14ac:dyDescent="0.25">
      <c r="A11" s="226" t="s">
        <v>148</v>
      </c>
      <c r="B11" s="227"/>
      <c r="C11" s="143"/>
      <c r="D11" s="143"/>
      <c r="E11" s="143"/>
      <c r="F11" s="144"/>
      <c r="G11" s="6"/>
    </row>
    <row r="12" spans="1:7" ht="25.5" customHeight="1" x14ac:dyDescent="0.25">
      <c r="A12" s="17">
        <v>1</v>
      </c>
      <c r="B12" s="30" t="s">
        <v>12</v>
      </c>
      <c r="C12" s="3">
        <v>15000</v>
      </c>
      <c r="D12" s="3"/>
      <c r="E12" s="3"/>
      <c r="F12" s="6"/>
      <c r="G12" s="7"/>
    </row>
    <row r="13" spans="1:7" ht="25.5" customHeight="1" x14ac:dyDescent="0.25">
      <c r="A13" s="17">
        <v>2</v>
      </c>
      <c r="B13" s="30" t="s">
        <v>8</v>
      </c>
      <c r="C13" s="3"/>
      <c r="D13" s="3"/>
      <c r="E13" s="3">
        <v>15000</v>
      </c>
      <c r="F13" s="6"/>
      <c r="G13" s="7"/>
    </row>
    <row r="14" spans="1:7" ht="25.5" customHeight="1" x14ac:dyDescent="0.25">
      <c r="A14" s="17">
        <v>3</v>
      </c>
      <c r="B14" s="30" t="s">
        <v>42</v>
      </c>
      <c r="C14" s="3"/>
      <c r="D14" s="3"/>
      <c r="E14" s="3">
        <v>5000</v>
      </c>
      <c r="F14" s="6"/>
      <c r="G14" s="7"/>
    </row>
    <row r="15" spans="1:7" ht="25.5" customHeight="1" x14ac:dyDescent="0.25">
      <c r="A15" s="36"/>
      <c r="B15" s="40" t="s">
        <v>13</v>
      </c>
      <c r="C15" s="220">
        <f>SUM(C12:F14)</f>
        <v>35000</v>
      </c>
      <c r="D15" s="221"/>
      <c r="E15" s="221"/>
      <c r="F15" s="221"/>
      <c r="G15" s="222"/>
    </row>
    <row r="16" spans="1:7" ht="25.5" customHeight="1" x14ac:dyDescent="0.25">
      <c r="A16" s="226" t="s">
        <v>88</v>
      </c>
      <c r="B16" s="227"/>
      <c r="C16" s="143"/>
      <c r="D16" s="143"/>
      <c r="E16" s="143"/>
      <c r="F16" s="144"/>
      <c r="G16" s="6"/>
    </row>
    <row r="17" spans="1:9" ht="25.5" customHeight="1" x14ac:dyDescent="0.25">
      <c r="A17" s="17">
        <v>1</v>
      </c>
      <c r="B17" s="30" t="s">
        <v>12</v>
      </c>
      <c r="C17" s="3">
        <v>15000</v>
      </c>
      <c r="D17" s="3"/>
      <c r="E17" s="3"/>
      <c r="F17" s="6"/>
      <c r="G17" s="7"/>
    </row>
    <row r="18" spans="1:9" ht="25.5" customHeight="1" x14ac:dyDescent="0.25">
      <c r="A18" s="17">
        <v>2</v>
      </c>
      <c r="B18" s="30" t="s">
        <v>8</v>
      </c>
      <c r="C18" s="3"/>
      <c r="D18" s="3"/>
      <c r="E18" s="3">
        <v>20000</v>
      </c>
      <c r="F18" s="6"/>
      <c r="G18" s="7"/>
    </row>
    <row r="19" spans="1:9" ht="25.5" customHeight="1" x14ac:dyDescent="0.25">
      <c r="A19" s="17">
        <v>2</v>
      </c>
      <c r="B19" s="30" t="s">
        <v>14</v>
      </c>
      <c r="C19" s="3"/>
      <c r="D19" s="3"/>
      <c r="E19" s="3">
        <v>5000</v>
      </c>
      <c r="F19" s="6"/>
      <c r="G19" s="7"/>
    </row>
    <row r="20" spans="1:9" ht="25.5" customHeight="1" x14ac:dyDescent="0.25">
      <c r="A20" s="17">
        <v>3</v>
      </c>
      <c r="B20" s="30" t="s">
        <v>42</v>
      </c>
      <c r="C20" s="3"/>
      <c r="D20" s="3"/>
      <c r="E20" s="3">
        <v>3000</v>
      </c>
      <c r="F20" s="6"/>
      <c r="G20" s="7"/>
    </row>
    <row r="21" spans="1:9" ht="25.5" customHeight="1" x14ac:dyDescent="0.25">
      <c r="A21" s="36"/>
      <c r="B21" s="40" t="s">
        <v>13</v>
      </c>
      <c r="C21" s="249">
        <f>SUM(C17:F20)</f>
        <v>43000</v>
      </c>
      <c r="D21" s="250"/>
      <c r="E21" s="250"/>
      <c r="F21" s="250"/>
      <c r="G21" s="251"/>
    </row>
    <row r="22" spans="1:9" ht="25.5" customHeight="1" thickBot="1" x14ac:dyDescent="0.3">
      <c r="A22" s="32"/>
      <c r="B22" s="33" t="s">
        <v>9</v>
      </c>
      <c r="C22" s="223">
        <f>C10+C15+C21</f>
        <v>88000</v>
      </c>
      <c r="D22" s="224"/>
      <c r="E22" s="224"/>
      <c r="F22" s="224"/>
      <c r="G22" s="225"/>
      <c r="I22" s="196">
        <f>+C22</f>
        <v>88000</v>
      </c>
    </row>
    <row r="23" spans="1:9" ht="25.5" customHeight="1" thickTop="1" x14ac:dyDescent="0.25"/>
  </sheetData>
  <mergeCells count="13">
    <mergeCell ref="A1:G1"/>
    <mergeCell ref="C22:G22"/>
    <mergeCell ref="A6:B6"/>
    <mergeCell ref="C10:G10"/>
    <mergeCell ref="A11:B11"/>
    <mergeCell ref="C15:G15"/>
    <mergeCell ref="A16:B16"/>
    <mergeCell ref="C21:G21"/>
    <mergeCell ref="A4:A5"/>
    <mergeCell ref="B4:B5"/>
    <mergeCell ref="C4:G4"/>
    <mergeCell ref="A2:G2"/>
    <mergeCell ref="A3:G3"/>
  </mergeCells>
  <pageMargins left="0.62992125984251968" right="0.23622047244094491" top="0.74803149606299213" bottom="0.74803149606299213" header="0.31496062992125984" footer="0.31496062992125984"/>
  <pageSetup paperSize="9" scale="95" firstPageNumber="72" orientation="portrait" useFirstPageNumber="1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1" sqref="I1:I1048576"/>
    </sheetView>
  </sheetViews>
  <sheetFormatPr defaultRowHeight="21.75" customHeight="1" x14ac:dyDescent="0.25"/>
  <cols>
    <col min="1" max="1" width="5.85546875" style="1" customWidth="1"/>
    <col min="2" max="2" width="30.28515625" style="1" customWidth="1"/>
    <col min="3" max="3" width="11.85546875" style="9" bestFit="1" customWidth="1"/>
    <col min="4" max="4" width="10.140625" style="9" bestFit="1" customWidth="1"/>
    <col min="5" max="5" width="13.140625" style="9" customWidth="1"/>
    <col min="6" max="6" width="12.42578125" style="9" customWidth="1"/>
    <col min="7" max="7" width="13.7109375" style="9" customWidth="1"/>
    <col min="8" max="8" width="9.140625" style="1" customWidth="1"/>
    <col min="9" max="9" width="0" style="1" hidden="1" customWidth="1"/>
    <col min="10" max="16384" width="9.140625" style="1"/>
  </cols>
  <sheetData>
    <row r="1" spans="1:7" ht="21.75" customHeight="1" x14ac:dyDescent="0.4">
      <c r="A1" s="197" t="s">
        <v>99</v>
      </c>
      <c r="B1" s="197"/>
      <c r="C1" s="197"/>
      <c r="D1" s="197"/>
      <c r="E1" s="197"/>
      <c r="F1" s="197"/>
      <c r="G1" s="197"/>
    </row>
    <row r="2" spans="1:7" ht="21.75" customHeight="1" x14ac:dyDescent="0.25">
      <c r="A2" s="236" t="s">
        <v>43</v>
      </c>
      <c r="B2" s="236"/>
      <c r="C2" s="236"/>
      <c r="D2" s="236"/>
      <c r="E2" s="236"/>
      <c r="F2" s="236"/>
      <c r="G2" s="236"/>
    </row>
    <row r="3" spans="1:7" ht="21.75" customHeight="1" x14ac:dyDescent="0.25">
      <c r="A3" s="230" t="s">
        <v>101</v>
      </c>
      <c r="B3" s="230"/>
      <c r="C3" s="230"/>
      <c r="D3" s="230"/>
      <c r="E3" s="230"/>
      <c r="F3" s="230"/>
      <c r="G3" s="230"/>
    </row>
    <row r="4" spans="1:7" ht="21.75" customHeight="1" x14ac:dyDescent="0.25">
      <c r="A4" s="231" t="s">
        <v>0</v>
      </c>
      <c r="B4" s="231" t="s">
        <v>1</v>
      </c>
      <c r="C4" s="232" t="s">
        <v>2</v>
      </c>
      <c r="D4" s="232"/>
      <c r="E4" s="232"/>
      <c r="F4" s="232"/>
      <c r="G4" s="232"/>
    </row>
    <row r="5" spans="1:7" ht="21.75" customHeight="1" x14ac:dyDescent="0.25">
      <c r="A5" s="231"/>
      <c r="B5" s="199"/>
      <c r="C5" s="91" t="s">
        <v>3</v>
      </c>
      <c r="D5" s="91" t="s">
        <v>4</v>
      </c>
      <c r="E5" s="91" t="s">
        <v>5</v>
      </c>
      <c r="F5" s="93" t="s">
        <v>6</v>
      </c>
      <c r="G5" s="93" t="s">
        <v>7</v>
      </c>
    </row>
    <row r="6" spans="1:7" ht="21.75" customHeight="1" x14ac:dyDescent="0.25">
      <c r="A6" s="226" t="s">
        <v>149</v>
      </c>
      <c r="B6" s="227"/>
      <c r="C6" s="227"/>
      <c r="D6" s="227"/>
      <c r="E6" s="227"/>
      <c r="F6" s="227"/>
      <c r="G6" s="228"/>
    </row>
    <row r="7" spans="1:7" ht="21.75" customHeight="1" x14ac:dyDescent="0.25">
      <c r="A7" s="17">
        <v>1</v>
      </c>
      <c r="B7" s="30" t="s">
        <v>8</v>
      </c>
      <c r="C7" s="3"/>
      <c r="D7" s="3"/>
      <c r="E7" s="3">
        <v>15000</v>
      </c>
      <c r="F7" s="6"/>
      <c r="G7" s="7"/>
    </row>
    <row r="8" spans="1:7" ht="21.75" customHeight="1" x14ac:dyDescent="0.25">
      <c r="A8" s="17">
        <v>2</v>
      </c>
      <c r="B8" s="30" t="s">
        <v>41</v>
      </c>
      <c r="C8" s="3"/>
      <c r="D8" s="3"/>
      <c r="E8" s="3">
        <v>10000</v>
      </c>
      <c r="F8" s="6"/>
      <c r="G8" s="7"/>
    </row>
    <row r="9" spans="1:7" ht="21.75" customHeight="1" x14ac:dyDescent="0.25">
      <c r="A9" s="36"/>
      <c r="B9" s="40" t="s">
        <v>13</v>
      </c>
      <c r="C9" s="220">
        <f>SUM(C7:F8)</f>
        <v>25000</v>
      </c>
      <c r="D9" s="221"/>
      <c r="E9" s="221"/>
      <c r="F9" s="221"/>
      <c r="G9" s="222"/>
    </row>
    <row r="10" spans="1:7" ht="21.75" customHeight="1" x14ac:dyDescent="0.25">
      <c r="A10" s="226" t="s">
        <v>150</v>
      </c>
      <c r="B10" s="227"/>
      <c r="C10" s="227"/>
      <c r="D10" s="227"/>
      <c r="E10" s="227"/>
      <c r="F10" s="227"/>
      <c r="G10" s="228"/>
    </row>
    <row r="11" spans="1:7" ht="42" x14ac:dyDescent="0.25">
      <c r="A11" s="102">
        <v>1</v>
      </c>
      <c r="B11" s="31" t="s">
        <v>152</v>
      </c>
      <c r="C11" s="23"/>
      <c r="D11" s="23"/>
      <c r="E11" s="23">
        <v>30000</v>
      </c>
      <c r="F11" s="19"/>
      <c r="G11" s="14"/>
    </row>
    <row r="12" spans="1:7" ht="21.75" customHeight="1" x14ac:dyDescent="0.25">
      <c r="A12" s="64"/>
      <c r="B12" s="63" t="s">
        <v>13</v>
      </c>
      <c r="C12" s="220">
        <f>SUM(C11:F11)</f>
        <v>30000</v>
      </c>
      <c r="D12" s="221"/>
      <c r="E12" s="221"/>
      <c r="F12" s="221"/>
      <c r="G12" s="222"/>
    </row>
    <row r="13" spans="1:7" ht="42.75" customHeight="1" x14ac:dyDescent="0.25">
      <c r="A13" s="256" t="s">
        <v>151</v>
      </c>
      <c r="B13" s="257"/>
      <c r="C13" s="257"/>
      <c r="D13" s="257"/>
      <c r="E13" s="257"/>
      <c r="F13" s="257"/>
      <c r="G13" s="258"/>
    </row>
    <row r="14" spans="1:7" ht="21.75" customHeight="1" x14ac:dyDescent="0.25">
      <c r="A14" s="17">
        <v>1</v>
      </c>
      <c r="B14" s="30" t="s">
        <v>44</v>
      </c>
      <c r="C14" s="3"/>
      <c r="D14" s="3"/>
      <c r="E14" s="3">
        <v>5000</v>
      </c>
      <c r="F14" s="6"/>
      <c r="G14" s="7"/>
    </row>
    <row r="15" spans="1:7" ht="21.75" customHeight="1" x14ac:dyDescent="0.25">
      <c r="A15" s="17">
        <v>2</v>
      </c>
      <c r="B15" s="30" t="s">
        <v>8</v>
      </c>
      <c r="C15" s="3"/>
      <c r="D15" s="3"/>
      <c r="E15" s="3">
        <v>10000</v>
      </c>
      <c r="F15" s="6"/>
      <c r="G15" s="7"/>
    </row>
    <row r="16" spans="1:7" ht="21.75" customHeight="1" x14ac:dyDescent="0.25">
      <c r="A16" s="64"/>
      <c r="B16" s="63" t="s">
        <v>13</v>
      </c>
      <c r="C16" s="220">
        <f>SUM(C14:F15)</f>
        <v>15000</v>
      </c>
      <c r="D16" s="221"/>
      <c r="E16" s="221"/>
      <c r="F16" s="221"/>
      <c r="G16" s="222"/>
    </row>
    <row r="17" spans="1:9" ht="21.75" customHeight="1" x14ac:dyDescent="0.25">
      <c r="A17" s="226" t="s">
        <v>153</v>
      </c>
      <c r="B17" s="227"/>
      <c r="C17" s="227"/>
      <c r="D17" s="227"/>
      <c r="E17" s="227"/>
      <c r="F17" s="227"/>
      <c r="G17" s="228"/>
    </row>
    <row r="18" spans="1:9" ht="42" x14ac:dyDescent="0.25">
      <c r="A18" s="78">
        <v>1</v>
      </c>
      <c r="B18" s="31" t="s">
        <v>118</v>
      </c>
      <c r="C18" s="23"/>
      <c r="D18" s="23"/>
      <c r="E18" s="23">
        <v>20000</v>
      </c>
      <c r="F18" s="19"/>
      <c r="G18" s="14"/>
    </row>
    <row r="19" spans="1:9" ht="21.75" customHeight="1" x14ac:dyDescent="0.25">
      <c r="A19" s="17">
        <v>2</v>
      </c>
      <c r="B19" s="30" t="s">
        <v>8</v>
      </c>
      <c r="C19" s="3"/>
      <c r="D19" s="3"/>
      <c r="E19" s="3">
        <v>5000</v>
      </c>
      <c r="F19" s="6"/>
      <c r="G19" s="7"/>
    </row>
    <row r="20" spans="1:9" ht="21.75" customHeight="1" x14ac:dyDescent="0.25">
      <c r="A20" s="36"/>
      <c r="B20" s="40" t="s">
        <v>13</v>
      </c>
      <c r="C20" s="220">
        <f>SUM(C18:F19)</f>
        <v>25000</v>
      </c>
      <c r="D20" s="221"/>
      <c r="E20" s="221"/>
      <c r="F20" s="221"/>
      <c r="G20" s="222"/>
    </row>
    <row r="21" spans="1:9" ht="21.75" customHeight="1" thickBot="1" x14ac:dyDescent="0.3">
      <c r="A21" s="32"/>
      <c r="B21" s="33" t="s">
        <v>9</v>
      </c>
      <c r="C21" s="223">
        <f>+C9+C12+C16+C20</f>
        <v>95000</v>
      </c>
      <c r="D21" s="224"/>
      <c r="E21" s="224"/>
      <c r="F21" s="224"/>
      <c r="G21" s="225"/>
      <c r="I21" s="196">
        <f>+C21</f>
        <v>95000</v>
      </c>
    </row>
    <row r="22" spans="1:9" ht="21.75" customHeight="1" thickTop="1" x14ac:dyDescent="0.25"/>
  </sheetData>
  <mergeCells count="15">
    <mergeCell ref="C20:G20"/>
    <mergeCell ref="C21:G21"/>
    <mergeCell ref="A2:G2"/>
    <mergeCell ref="A3:G3"/>
    <mergeCell ref="C16:G16"/>
    <mergeCell ref="A4:A5"/>
    <mergeCell ref="B4:B5"/>
    <mergeCell ref="C4:G4"/>
    <mergeCell ref="C12:G12"/>
    <mergeCell ref="A17:G17"/>
    <mergeCell ref="A1:G1"/>
    <mergeCell ref="A6:G6"/>
    <mergeCell ref="A10:G10"/>
    <mergeCell ref="A13:G13"/>
    <mergeCell ref="C9:G9"/>
  </mergeCells>
  <pageMargins left="0.62992125984251968" right="0.23622047244094491" top="0.74803149606299213" bottom="0.74803149606299213" header="0.31496062992125984" footer="0.31496062992125984"/>
  <pageSetup paperSize="9" scale="95" firstPageNumber="73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สรุป</vt:lpstr>
      <vt:lpstr>45.พัฒนาบุคลากร</vt:lpstr>
      <vt:lpstr>45.จัดการเรียนการสอน</vt:lpstr>
      <vt:lpstr>45.sound of music </vt:lpstr>
      <vt:lpstr>45.sport</vt:lpstr>
      <vt:lpstr>45.ทัศนศึกษา</vt:lpstr>
      <vt:lpstr>45.วัฒนธรรมสากล ICF</vt:lpstr>
      <vt:lpstr>45.รักษ์ไทย</vt:lpstr>
      <vt:lpstr>45.SDG</vt:lpstr>
      <vt:lpstr>45.Empowering</vt:lpstr>
      <vt:lpstr>45.Keeping up</vt:lpstr>
      <vt:lpstr>45.Admissions</vt:lpstr>
      <vt:lpstr>45.mind maters</vt:lpstr>
      <vt:lpstr>45.จ้างทำความสะอาด</vt:lpstr>
      <vt:lpstr>46.แลกเปลี่ยน</vt:lpstr>
      <vt:lpstr>47.พัฒนาบุคลากรต่างชาติ </vt:lpstr>
      <vt:lpstr>'45.ทัศนศึกษา'!Print_Titles</vt:lpstr>
      <vt:lpstr>'45.วัฒนธรรมสากล ICF'!Print_Titles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2026-06-12T07:05:14Z</cp:lastPrinted>
  <dcterms:created xsi:type="dcterms:W3CDTF">2025-06-11T00:40:25Z</dcterms:created>
  <dcterms:modified xsi:type="dcterms:W3CDTF">2026-06-12T08:00:30Z</dcterms:modified>
</cp:coreProperties>
</file>